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61-2024 Hřiště PT\"/>
    </mc:Choice>
  </mc:AlternateContent>
  <xr:revisionPtr revIDLastSave="0" documentId="8_{6C604732-D56D-4B4E-A253-35D10D75F30F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Pol'!$A$1:$Y$166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57" i="1" s="1"/>
  <c r="J54" i="1" s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6" i="12"/>
  <c r="BA150" i="12"/>
  <c r="G9" i="12"/>
  <c r="AF156" i="12" s="1"/>
  <c r="I9" i="12"/>
  <c r="I8" i="12" s="1"/>
  <c r="K9" i="12"/>
  <c r="K8" i="12" s="1"/>
  <c r="M9" i="12"/>
  <c r="M8" i="12" s="1"/>
  <c r="O9" i="12"/>
  <c r="Q9" i="12"/>
  <c r="V9" i="12"/>
  <c r="G10" i="12"/>
  <c r="I10" i="12"/>
  <c r="K10" i="12"/>
  <c r="M10" i="12"/>
  <c r="O10" i="12"/>
  <c r="O8" i="12" s="1"/>
  <c r="Q10" i="12"/>
  <c r="Q8" i="12" s="1"/>
  <c r="V10" i="12"/>
  <c r="V8" i="12" s="1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2" i="12"/>
  <c r="I32" i="12"/>
  <c r="K32" i="12"/>
  <c r="M32" i="12"/>
  <c r="O32" i="12"/>
  <c r="O31" i="12" s="1"/>
  <c r="Q32" i="12"/>
  <c r="Q31" i="12" s="1"/>
  <c r="V32" i="12"/>
  <c r="V31" i="12" s="1"/>
  <c r="G33" i="12"/>
  <c r="M33" i="12" s="1"/>
  <c r="M31" i="12" s="1"/>
  <c r="I33" i="12"/>
  <c r="I31" i="12" s="1"/>
  <c r="K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K31" i="12" s="1"/>
  <c r="O43" i="12"/>
  <c r="Q43" i="12"/>
  <c r="V43" i="12"/>
  <c r="G44" i="12"/>
  <c r="I44" i="12"/>
  <c r="K44" i="12"/>
  <c r="M44" i="12"/>
  <c r="O44" i="12"/>
  <c r="Q44" i="12"/>
  <c r="V44" i="12"/>
  <c r="G46" i="12"/>
  <c r="V46" i="12"/>
  <c r="G47" i="12"/>
  <c r="I47" i="12"/>
  <c r="I46" i="12" s="1"/>
  <c r="K47" i="12"/>
  <c r="K46" i="12" s="1"/>
  <c r="M47" i="12"/>
  <c r="M46" i="12" s="1"/>
  <c r="O47" i="12"/>
  <c r="O46" i="12" s="1"/>
  <c r="Q47" i="12"/>
  <c r="Q46" i="12" s="1"/>
  <c r="V47" i="12"/>
  <c r="O48" i="12"/>
  <c r="Q48" i="12"/>
  <c r="V48" i="12"/>
  <c r="G49" i="12"/>
  <c r="G48" i="12" s="1"/>
  <c r="I49" i="12"/>
  <c r="I48" i="12" s="1"/>
  <c r="K49" i="12"/>
  <c r="K48" i="12" s="1"/>
  <c r="M49" i="12"/>
  <c r="M48" i="12" s="1"/>
  <c r="O49" i="12"/>
  <c r="Q49" i="12"/>
  <c r="V49" i="12"/>
  <c r="G51" i="12"/>
  <c r="M51" i="12" s="1"/>
  <c r="M50" i="12" s="1"/>
  <c r="I51" i="12"/>
  <c r="I50" i="12" s="1"/>
  <c r="K51" i="12"/>
  <c r="O51" i="12"/>
  <c r="Q51" i="12"/>
  <c r="V51" i="12"/>
  <c r="G60" i="12"/>
  <c r="I60" i="12"/>
  <c r="K60" i="12"/>
  <c r="K50" i="12" s="1"/>
  <c r="M60" i="12"/>
  <c r="O60" i="12"/>
  <c r="O50" i="12" s="1"/>
  <c r="Q60" i="12"/>
  <c r="Q50" i="12" s="1"/>
  <c r="V60" i="12"/>
  <c r="V50" i="12" s="1"/>
  <c r="G69" i="12"/>
  <c r="I69" i="12"/>
  <c r="K69" i="12"/>
  <c r="M69" i="12"/>
  <c r="O69" i="12"/>
  <c r="Q69" i="12"/>
  <c r="V69" i="12"/>
  <c r="G78" i="12"/>
  <c r="I78" i="12"/>
  <c r="K78" i="12"/>
  <c r="M78" i="12"/>
  <c r="O78" i="12"/>
  <c r="Q78" i="12"/>
  <c r="V78" i="12"/>
  <c r="G87" i="12"/>
  <c r="I87" i="12"/>
  <c r="K87" i="12"/>
  <c r="M87" i="12"/>
  <c r="O87" i="12"/>
  <c r="Q87" i="12"/>
  <c r="V87" i="12"/>
  <c r="G99" i="12"/>
  <c r="M99" i="12" s="1"/>
  <c r="I99" i="12"/>
  <c r="K99" i="12"/>
  <c r="O99" i="12"/>
  <c r="Q99" i="12"/>
  <c r="V99" i="12"/>
  <c r="G108" i="12"/>
  <c r="I108" i="12"/>
  <c r="K108" i="12"/>
  <c r="M108" i="12"/>
  <c r="O108" i="12"/>
  <c r="Q108" i="12"/>
  <c r="V108" i="12"/>
  <c r="G119" i="12"/>
  <c r="G120" i="12"/>
  <c r="I120" i="12"/>
  <c r="I119" i="12" s="1"/>
  <c r="K120" i="12"/>
  <c r="K119" i="12" s="1"/>
  <c r="M120" i="12"/>
  <c r="M119" i="12" s="1"/>
  <c r="O120" i="12"/>
  <c r="O119" i="12" s="1"/>
  <c r="Q120" i="12"/>
  <c r="Q119" i="12" s="1"/>
  <c r="V120" i="12"/>
  <c r="G127" i="12"/>
  <c r="I127" i="12"/>
  <c r="K127" i="12"/>
  <c r="M127" i="12"/>
  <c r="O127" i="12"/>
  <c r="Q127" i="12"/>
  <c r="V127" i="12"/>
  <c r="V119" i="12" s="1"/>
  <c r="K133" i="12"/>
  <c r="G134" i="12"/>
  <c r="I134" i="12"/>
  <c r="K134" i="12"/>
  <c r="M134" i="12"/>
  <c r="O134" i="12"/>
  <c r="O133" i="12" s="1"/>
  <c r="Q134" i="12"/>
  <c r="Q133" i="12" s="1"/>
  <c r="V134" i="12"/>
  <c r="V133" i="12" s="1"/>
  <c r="G136" i="12"/>
  <c r="G133" i="12" s="1"/>
  <c r="I136" i="12"/>
  <c r="I133" i="12" s="1"/>
  <c r="K136" i="12"/>
  <c r="O136" i="12"/>
  <c r="Q136" i="12"/>
  <c r="V136" i="12"/>
  <c r="G138" i="12"/>
  <c r="I138" i="12"/>
  <c r="K138" i="12"/>
  <c r="M138" i="12"/>
  <c r="O138" i="12"/>
  <c r="Q138" i="12"/>
  <c r="V138" i="12"/>
  <c r="G140" i="12"/>
  <c r="I140" i="12"/>
  <c r="K140" i="12"/>
  <c r="M140" i="12"/>
  <c r="O140" i="12"/>
  <c r="Q140" i="12"/>
  <c r="V140" i="12"/>
  <c r="O141" i="12"/>
  <c r="G142" i="12"/>
  <c r="I142" i="12"/>
  <c r="K142" i="12"/>
  <c r="M142" i="12"/>
  <c r="O142" i="12"/>
  <c r="Q142" i="12"/>
  <c r="Q141" i="12" s="1"/>
  <c r="V142" i="12"/>
  <c r="V141" i="12" s="1"/>
  <c r="G145" i="12"/>
  <c r="M145" i="12" s="1"/>
  <c r="M141" i="12" s="1"/>
  <c r="I145" i="12"/>
  <c r="I141" i="12" s="1"/>
  <c r="K145" i="12"/>
  <c r="K141" i="12" s="1"/>
  <c r="O145" i="12"/>
  <c r="Q145" i="12"/>
  <c r="V145" i="12"/>
  <c r="G147" i="12"/>
  <c r="I147" i="12"/>
  <c r="K147" i="12"/>
  <c r="M147" i="12"/>
  <c r="O147" i="12"/>
  <c r="Q147" i="12"/>
  <c r="V147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AE156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5" i="1" l="1"/>
  <c r="J49" i="1"/>
  <c r="J50" i="1"/>
  <c r="J56" i="1"/>
  <c r="J51" i="1"/>
  <c r="J52" i="1"/>
  <c r="J53" i="1"/>
  <c r="G26" i="1"/>
  <c r="A26" i="1"/>
  <c r="A23" i="1"/>
  <c r="G28" i="1"/>
  <c r="G31" i="12"/>
  <c r="G141" i="12"/>
  <c r="G50" i="12"/>
  <c r="M136" i="12"/>
  <c r="M133" i="12" s="1"/>
  <c r="G8" i="12"/>
  <c r="I21" i="1"/>
  <c r="I39" i="1"/>
  <c r="I42" i="1" s="1"/>
  <c r="J57" i="1" l="1"/>
  <c r="G24" i="1"/>
  <c r="A27" i="1" s="1"/>
  <c r="A24" i="1"/>
  <c r="J41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75712A31-9A9C-4EA9-8484-7966E5593B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E27C226-B6EC-4693-8E68-E060F67B1BA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<sst xmlns="http://schemas.openxmlformats.org/spreadsheetml/2006/main" count="712" uniqueCount="278">
  <si>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</si>
  <si>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</si>
  <si>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</si>
  <si>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</si>
  <si>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</si>
  <si>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</si>
  <si>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</si>
  <si>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</si>
  <si>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</si>
  <si>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</si>
  <si>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</si>
  <si>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</si>
  <si>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</si>
  <si>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</si>
  <si>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</si>
  <si>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</si>
  <si>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</si>
  <si>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</si>
  <si>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</si>
  <si>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</si>
  <si>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</si>
  <si>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</si>
  <si>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</si>
  <si>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</si>
  <si>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</si>
  <si>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</si>
  <si>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</si>
  <si>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</si>
  <si>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</si>
  <si>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</si>
  <si>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</si>
  <si>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</si>
  <si>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</si>
  <si>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</si>
  <si>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</si>
  <si>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</si>
  <si>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</si>
  <si>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</si>
  <si>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</si>
  <si>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</si>
  <si>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</si>
  <si>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</si>
  <si>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</si>
  <si>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</si>
  <si>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</si>
  <si>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</si>
  <si>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Ostrava - Výškovice</t>
  </si>
  <si>
    <t>Objekt:</t>
  </si>
  <si>
    <t>Rozpočet:</t>
  </si>
  <si>
    <t>W61-2024</t>
  </si>
  <si>
    <t>Hřiště přírodního typu</t>
  </si>
  <si>
    <t>Stavba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</si>
  <si>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</si>
  <si>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</si>
  <si>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</si>
  <si>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</si>
  <si>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</si>
  <si>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</si>
  <si>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</si>
  <si>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</si>
  <si>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</si>
  <si>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</si>
  <si>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</si>
  <si>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38-2</t>
  </si>
  <si>
    <t>Herní prvky</t>
  </si>
  <si>
    <t>38-3</t>
  </si>
  <si>
    <t>Mobiliář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</si>
  <si>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</si>
  <si>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</si>
  <si>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</si>
  <si>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</si>
  <si>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</si>
  <si>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</si>
  <si>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</si>
  <si>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</si>
  <si>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</si>
  <si>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</si>
  <si>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</si>
  <si>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</si>
  <si>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</si>
  <si>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</si>
  <si>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</si>
  <si>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</si>
  <si>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</si>
  <si>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</si>
  <si>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</si>
  <si>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</si>
  <si>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</si>
  <si>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</si>
  <si>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</si>
  <si>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</si>
  <si>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</si>
  <si>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</si>
  <si>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</si>
  <si>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</si>
  <si>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</si>
  <si>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</si>
  <si>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</si>
  <si>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</si>
  <si>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</si>
  <si>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113107620R00</t>
  </si>
  <si>
    <t>Odstranění podkladu nad 50 m2,antuka se švárovým podložím tl.20 cm</t>
  </si>
  <si>
    <t>m2</t>
  </si>
  <si>
    <t>RTS 24/ I</t>
  </si>
  <si>
    <t>Práce</t>
  </si>
  <si>
    <t>Běžná</t>
  </si>
  <si>
    <t>POL1_</t>
  </si>
  <si>
    <t>113202111R00</t>
  </si>
  <si>
    <t>Vytrhání obrub obrubníků silničních</t>
  </si>
  <si>
    <t>m</t>
  </si>
  <si>
    <t>132201110R00</t>
  </si>
  <si>
    <t>Hloubení rýh š.do 60 cm v hor.3 do 50 m3, STROJNĚ</t>
  </si>
  <si>
    <t>m3</t>
  </si>
  <si>
    <t>pro obruby : 66,4*0,25*0,35</t>
  </si>
  <si>
    <t>VV</t>
  </si>
  <si>
    <t>132201119R00</t>
  </si>
  <si>
    <t>Přípl.za lepivost,hloubení rýh 60 cm,hor.3,STROJNĚ</t>
  </si>
  <si>
    <t>139601102R00</t>
  </si>
  <si>
    <t>Ruční výkop jam, rýh a šachet v hornině tř. 3</t>
  </si>
  <si>
    <t>pro dlaždice : 0,8*0,4*53*0,16</t>
  </si>
  <si>
    <t>162201102R00</t>
  </si>
  <si>
    <t>Vodorovné přemístění výkopku z hor.1-4 do 50 m</t>
  </si>
  <si>
    <t>na meziskládku : 5,81+2,7136</t>
  </si>
  <si>
    <t>z meziskládky : 8,5236</t>
  </si>
  <si>
    <t>167101101R00</t>
  </si>
  <si>
    <t>Nakládání výkopku z hor. 1 ÷ 4 v množství do 100 m3</t>
  </si>
  <si>
    <t>5,81</t>
  </si>
  <si>
    <t>167101201R00</t>
  </si>
  <si>
    <t>Nakládání výkopku z hor. 1 ÷ 4 - ručně</t>
  </si>
  <si>
    <t>2,7136*2</t>
  </si>
  <si>
    <t>181006111R00</t>
  </si>
  <si>
    <t>Rozprostření zemin v rov./sklonu 1:5, tl. do 10 cm</t>
  </si>
  <si>
    <t>181006113R00</t>
  </si>
  <si>
    <t>Rozprostření zemin v rov./sklonu 1:5, tl. do 20 cm</t>
  </si>
  <si>
    <t>213,4+133,9</t>
  </si>
  <si>
    <t>180400020RA0</t>
  </si>
  <si>
    <t>Založení trávníku parkového, rovina, dodání osiva</t>
  </si>
  <si>
    <t>Součtová</t>
  </si>
  <si>
    <t>Agregovaná položka</t>
  </si>
  <si>
    <t>POL2_</t>
  </si>
  <si>
    <t>213,4+4,3+133,9</t>
  </si>
  <si>
    <t>5832012R</t>
  </si>
  <si>
    <t>Zemina zahradní</t>
  </si>
  <si>
    <t>t</t>
  </si>
  <si>
    <t>SPCM</t>
  </si>
  <si>
    <t>Specifikace</t>
  </si>
  <si>
    <t>POL3_</t>
  </si>
  <si>
    <t>(347,3*0,2-8,5236)*1,8</t>
  </si>
  <si>
    <t>234,6*0,05*1,8</t>
  </si>
  <si>
    <t>215901101R00</t>
  </si>
  <si>
    <t>Zhutnění podloží</t>
  </si>
  <si>
    <t>451577777R00</t>
  </si>
  <si>
    <t>Podklad pod dlažbu z kameniva tl.do 10 cm</t>
  </si>
  <si>
    <t>pod dlažbu : 0,8*0,4*(20+4)</t>
  </si>
  <si>
    <t>564551111R00</t>
  </si>
  <si>
    <t>Zřízení podsypu/podkladu ze sypaniny tl. 15 cm</t>
  </si>
  <si>
    <t>234,6*0,15</t>
  </si>
  <si>
    <t>568111111R00</t>
  </si>
  <si>
    <t xml:space="preserve">Zřízení vrstvy z geotextilie </t>
  </si>
  <si>
    <t>234,6*1,1</t>
  </si>
  <si>
    <t>596811111R00</t>
  </si>
  <si>
    <t>Kladení dlaždic kom.pro pěší, lože z kameniva těž.</t>
  </si>
  <si>
    <t>nášlapy : 0,8*0,4*53</t>
  </si>
  <si>
    <t>583324801R</t>
  </si>
  <si>
    <t>Štěrk fr.2-8 mm</t>
  </si>
  <si>
    <t>35,19*1,9</t>
  </si>
  <si>
    <t>592468021Rx</t>
  </si>
  <si>
    <t>Dlažba betonová 800x400x62 mm imitace dřeva</t>
  </si>
  <si>
    <t>kus</t>
  </si>
  <si>
    <t>Vlastní</t>
  </si>
  <si>
    <t>Indiv</t>
  </si>
  <si>
    <t>67352004R</t>
  </si>
  <si>
    <t>Geotextilie</t>
  </si>
  <si>
    <t>258,06*1,15</t>
  </si>
  <si>
    <t>916561111RT7</t>
  </si>
  <si>
    <t>Osazení záhon.obrubníků do lože z C 12/15 s opěrou včetně obrubníku   100/5/25 cm</t>
  </si>
  <si>
    <t>998222011R00</t>
  </si>
  <si>
    <t>Přesun hmot, pozemní komunikace, kryt z kameniva</t>
  </si>
  <si>
    <t>Přesun hmot</t>
  </si>
  <si>
    <t>POL7_</t>
  </si>
  <si>
    <t>38-2-001.RXX</t>
  </si>
  <si>
    <t>D+M houpadlo pružinové pes</t>
  </si>
  <si>
    <t>Kompletní provedení dle PD vč. základů.</t>
  </si>
  <si>
    <t>POP</t>
  </si>
  <si>
    <t/>
  </si>
  <si>
    <t>Rozměr konstrukce dxšxh  	0,85x0,5x0,85 m</t>
  </si>
  <si>
    <t>Výška pádu			 1, 0 m</t>
  </si>
  <si>
    <t>Povrch dopadové plochy 	Tráva nebo udusaná hlína  - 6,5 m2</t>
  </si>
  <si>
    <t>- materiál: dřevo akát/dub</t>
  </si>
  <si>
    <t>- spojovací materiál: pozinkovaná ocel</t>
  </si>
  <si>
    <t>- ocelová pružina s povrchovou úpravou</t>
  </si>
  <si>
    <t>38-2-002.RXX</t>
  </si>
  <si>
    <t>D+M houpadlo pružinové kachna</t>
  </si>
  <si>
    <t>38-2-003.RXX</t>
  </si>
  <si>
    <t>D+M vahalova houpačka basic</t>
  </si>
  <si>
    <t>Rozměr konstrukce dxšxh  	4,0x0,6x0,7 m</t>
  </si>
  <si>
    <t>Povrch dopadové plochy 	Tráva nebo udusaná hlína  - 15 m2</t>
  </si>
  <si>
    <t>- komponenty z nerezové oceli</t>
  </si>
  <si>
    <t>38-2-004.RXX</t>
  </si>
  <si>
    <t>D+M kolotoč sova</t>
  </si>
  <si>
    <t>Rozměr konstrukce dxšxh  	1,1x1,1x1,7 m</t>
  </si>
  <si>
    <t>Povrch dopadové plochy 	Tráva nebo udusaná hlína  - 21 m2</t>
  </si>
  <si>
    <t>38-2-005.RXX</t>
  </si>
  <si>
    <t>D+M věžová sestava s lanovou drahou</t>
  </si>
  <si>
    <t>Rozměr konstrukce dxšxh  	19,9x7,2x5,3 m</t>
  </si>
  <si>
    <t>Povrch dopadové plochy 	Tráva nebo udusaná hlína  - 164 m2</t>
  </si>
  <si>
    <t>- sítě z PP lan s ocelovým jádrem</t>
  </si>
  <si>
    <t>- start. výška skluzavky 100 cm</t>
  </si>
  <si>
    <t>- start. výška tobogánu 200 cm</t>
  </si>
  <si>
    <t>38-2-007.RXX</t>
  </si>
  <si>
    <t>D+M informační tabule</t>
  </si>
  <si>
    <t>Zpracování a dodání provozního řádu dle požadavků investora.</t>
  </si>
  <si>
    <t>Rozměr konstrukce dxšxh  	2,0x2,2x0,65 m</t>
  </si>
  <si>
    <t>Povrch dopadové plochy 	bez dop. materiálu</t>
  </si>
  <si>
    <t>38-2-008.RXX</t>
  </si>
  <si>
    <t>D+M pískoviště</t>
  </si>
  <si>
    <t>Kompletní provedení dle PD vč. zemních prací a základů.</t>
  </si>
  <si>
    <t>Rozměr konstrukce dxšxh  	2,1x2,2,1x0,35 m</t>
  </si>
  <si>
    <t>Výška pádu			 0,34 m</t>
  </si>
  <si>
    <t>písku určeného pro pískoviště</t>
  </si>
  <si>
    <t>Připevnění k podkladu zabetonováním rohových kotev (součást dodávky).</t>
  </si>
  <si>
    <t>Materiály: přírodní douglaska, rohový spoj z HPL desky</t>
  </si>
  <si>
    <t>38-3-001.RXX</t>
  </si>
  <si>
    <t>D+M dřevěná budka na sdílené hračky, uzamykatelná</t>
  </si>
  <si>
    <t>Rozměr konstrukce dxšxh  	0,87x0,465x0,965 m</t>
  </si>
  <si>
    <t>Materiál: masivní jedlové dřevo, střecha z bitumenu</t>
  </si>
  <si>
    <t>Barva: přírodní</t>
  </si>
  <si>
    <t>Max. nosnost: 30 kg (na polici)</t>
  </si>
  <si>
    <t>38-3-002.RXX</t>
  </si>
  <si>
    <t>D+M koš odpadkový kulatý</t>
  </si>
  <si>
    <t>Kompletní provedení a dodávka dle PD vč. zemních prací a základů</t>
  </si>
  <si>
    <t>Rozměr konstrukce dxšxh  	0,4x0,4x0,65 m</t>
  </si>
  <si>
    <t>Materiál: dřevo akát / dub</t>
  </si>
  <si>
    <t>Spojovací materiál: pozinkovaná ocel</t>
  </si>
  <si>
    <t>979999973R00</t>
  </si>
  <si>
    <t>Poplatek za uložení, antuka, škvára</t>
  </si>
  <si>
    <t>Odkaz na dem. hmot. položky pořadí 1 : 256,03600</t>
  </si>
  <si>
    <t>979999981R00</t>
  </si>
  <si>
    <t>Poplatek za recyklaci betonu kusovost do 1600 cm2, čistý (skup.170101)</t>
  </si>
  <si>
    <t>Odkaz na dem. hmot. položky pořadí 2 : 5,40000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</si>
  <si>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</si>
  <si>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</si>
  <si>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</si>
  <si>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</si>
  <si>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</si>
  <si>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</si>
  <si>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</si>
  <si>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00511 R</t>
  </si>
  <si>
    <t xml:space="preserve">Geodetické práce </t>
  </si>
  <si>
    <t>Soubor</t>
  </si>
  <si>
    <t>VRN</t>
  </si>
  <si>
    <t>POL99_2</t>
  </si>
  <si>
    <t>1) geodetické práce před výstavbou, v průběhu stavby</t>
  </si>
  <si>
    <t>2) geodetické práce po výstavbě - zaměření skutečného stavu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</si>
  <si>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</si>
  <si>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</si>
  <si>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</si>
  <si>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</si>
  <si>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a kompleční činnost</t>
  </si>
  <si>
    <t>Koordinace stavebních a technologických dodávek stavby.</t>
  </si>
  <si>
    <t>Kompletační činnost  (zkoušky, revize, atesty, vzorkování, dodrř´žování BOZP, úklid na staveništi, dokumnetace skutečnho provedení aj.)</t>
  </si>
  <si>
    <t>VN001</t>
  </si>
  <si>
    <t xml:space="preserve">Pasportizace před zahájením </t>
  </si>
  <si>
    <t>soub</t>
  </si>
  <si>
    <t>POL99_8</t>
  </si>
  <si>
    <t>VN002</t>
  </si>
  <si>
    <t>Čištění komunikací</t>
  </si>
  <si>
    <t>VN003</t>
  </si>
  <si>
    <t>D+M infocedule během výstavby 1,2x0,8 m</t>
  </si>
  <si>
    <t>VN004</t>
  </si>
  <si>
    <t>Dočasné dopravní značení</t>
  </si>
  <si>
    <t>SUM</t>
  </si>
  <si>
    <t>Poznámky uchazeče k zadání</t>
  </si>
  <si>
    <t>POPUZIV</t>
  </si>
  <si>
    <t>Pískoviště z masivních hranolů.</t>
  </si>
  <si>
    <t>Dno pískoviště separační vrstvou z pevná fólie vč. dodávka</t>
  </si>
  <si>
    <t>Kompletní provedení a dodávka dle PD.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</si>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</sst>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3769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SUMIF(F49:F56,A16,I49:I56)+SUMIF(F49:F56,"PSU",I49:I56)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SUMIF(F49:F56,A17,I49:I56)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SUMIF(F49:F56,A18,I49:I56)</f>
        <v>0</v>
      </c>
      <c r="J18" s="85"/>
    </row>
    <row r="19" spans="1:10" ht="23.25" customHeight="1" x14ac:dyDescent="0.3">
      <c r="A19" s="196" t="s">
        <v>70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SUMIF(F49:F56,A19,I49:I56)</f>
        <v>0</v>
      </c>
      <c r="J19" s="85"/>
    </row>
    <row r="20" spans="1:10" ht="23.25" customHeight="1" x14ac:dyDescent="0.3">
      <c r="A20" s="196" t="s">
        <v>71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SUMIF(F49:F56,A20,I49:I56)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1 Pol'!AE156</f>
        <v>0</v>
      </c>
      <c r="G39" s="149">
        <f>'01 1 Pol'!AF156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Pol'!AE156</f>
        <v>0</v>
      </c>
      <c r="G40" s="155">
        <f>'01 1 Pol'!AF156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Pol'!AE156</f>
        <v>0</v>
      </c>
      <c r="G41" s="150">
        <f>'01 1 Pol'!AF156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'01 1 Pol'!G8</f>
        <v>0</v>
      </c>
      <c r="J49" s="189" t="str">
        <f>IF(I57=0,"",I49/I57*100)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'01 1 Pol'!G31</f>
        <v>0</v>
      </c>
      <c r="J50" s="189" t="str">
        <f>IF(I57=0,"",I50/I57*100)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'01 1 Pol'!G46</f>
        <v>0</v>
      </c>
      <c r="J51" s="189" t="str">
        <f>IF(I57=0,"",I51/I57*100)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'01 1 Pol'!G48</f>
        <v>0</v>
      </c>
      <c r="J52" s="189" t="str">
        <f>IF(I57=0,"",I52/I57*100)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27</v>
      </c>
      <c r="G53" s="193"/>
      <c r="H53" s="193"/>
      <c r="I53" s="193">
        <f>'01 1 Pol'!G50</f>
        <v>0</v>
      </c>
      <c r="J53" s="189" t="str">
        <f>IF(I57=0,"",I53/I57*100)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27</v>
      </c>
      <c r="G54" s="193"/>
      <c r="H54" s="193"/>
      <c r="I54" s="193">
        <f>'01 1 Pol'!G119</f>
        <v>0</v>
      </c>
      <c r="J54" s="189" t="str">
        <f>IF(I57=0,"",I54/I57*100)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69</v>
      </c>
      <c r="G55" s="193"/>
      <c r="H55" s="193"/>
      <c r="I55" s="193">
        <f>'01 1 Pol'!G133</f>
        <v>0</v>
      </c>
      <c r="J55" s="189" t="str">
        <f>IF(I57=0,"",I55/I57*100)</f>
        <v/>
      </c>
    </row>
    <row r="56" spans="1:10" ht="36.75" customHeight="1" x14ac:dyDescent="0.3">
      <c r="A56" s="178"/>
      <c r="B56" s="183" t="s">
        <v>70</v>
      </c>
      <c r="C56" s="184" t="s">
        <v>29</v>
      </c>
      <c r="D56" s="185"/>
      <c r="E56" s="185"/>
      <c r="F56" s="192" t="s">
        <v>70</v>
      </c>
      <c r="G56" s="193"/>
      <c r="H56" s="193"/>
      <c r="I56" s="193">
        <f>'01 1 Pol'!G141</f>
        <v>0</v>
      </c>
      <c r="J56" s="189" t="str">
        <f>IF(I57=0,"",I56/I57*100)</f>
        <v/>
      </c>
    </row>
    <row r="57" spans="1:10" ht="25.5" customHeight="1" x14ac:dyDescent="0.3">
      <c r="A57" s="179"/>
      <c r="B57" s="186" t="s">
        <v>1</v>
      </c>
      <c r="C57" s="187"/>
      <c r="D57" s="188"/>
      <c r="E57" s="188"/>
      <c r="F57" s="194"/>
      <c r="G57" s="195"/>
      <c r="H57" s="195"/>
      <c r="I57" s="195">
        <f>SUM(I49:I56)</f>
        <v>0</v>
      </c>
      <c r="J57" s="190">
        <f>SUM(J49:J56)</f>
        <v>0</v>
      </c>
    </row>
    <row r="58" spans="1:10" x14ac:dyDescent="0.3">
      <c r="F58" s="135"/>
      <c r="G58" s="135"/>
      <c r="H58" s="135"/>
      <c r="I58" s="135"/>
      <c r="J58" s="191"/>
    </row>
    <row r="59" spans="1:10" x14ac:dyDescent="0.3">
      <c r="F59" s="135"/>
      <c r="G59" s="135"/>
      <c r="H59" s="135"/>
      <c r="I59" s="135"/>
      <c r="J59" s="191"/>
    </row>
    <row r="60" spans="1:10" x14ac:dyDescent="0.3">
      <c r="F60" s="135"/>
      <c r="G60" s="135"/>
      <c r="H60" s="135"/>
      <c r="I60" s="135"/>
      <c r="J60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4E640-A68D-4FB5-AC5A-566EE0AA6C9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72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73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73</v>
      </c>
      <c r="AG3" t="s">
        <v>74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3">
      <c r="D5" s="10"/>
    </row>
    <row r="6" spans="1:60" ht="37.299999999999997" x14ac:dyDescent="0.3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31</v>
      </c>
      <c r="H6" s="211" t="s">
        <v>32</v>
      </c>
      <c r="I6" s="211" t="s">
        <v>82</v>
      </c>
      <c r="J6" s="211" t="s">
        <v>33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  <c r="Y6" s="211" t="s">
        <v>97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98</v>
      </c>
      <c r="B8" s="242" t="s">
        <v>43</v>
      </c>
      <c r="C8" s="263" t="s">
        <v>56</v>
      </c>
      <c r="D8" s="243"/>
      <c r="E8" s="244"/>
      <c r="F8" s="245"/>
      <c r="G8" s="246">
        <f>SUMIF(AG9:AG30,"&lt;&gt;NOR",G9:G30)</f>
        <v>0</v>
      </c>
      <c r="H8" s="240"/>
      <c r="I8" s="240">
        <f>SUM(I9:I30)</f>
        <v>0</v>
      </c>
      <c r="J8" s="240"/>
      <c r="K8" s="240">
        <f>SUM(K9:K30)</f>
        <v>0</v>
      </c>
      <c r="L8" s="240"/>
      <c r="M8" s="240">
        <f>SUM(M9:M30)</f>
        <v>0</v>
      </c>
      <c r="N8" s="239"/>
      <c r="O8" s="239">
        <f>SUM(O9:O30)</f>
        <v>130.81</v>
      </c>
      <c r="P8" s="239"/>
      <c r="Q8" s="239">
        <f>SUM(Q9:Q30)</f>
        <v>261.44</v>
      </c>
      <c r="R8" s="240"/>
      <c r="S8" s="240"/>
      <c r="T8" s="240"/>
      <c r="U8" s="240"/>
      <c r="V8" s="240">
        <f>SUM(V9:V30)</f>
        <v>77.099999999999994</v>
      </c>
      <c r="W8" s="240"/>
      <c r="X8" s="240"/>
      <c r="Y8" s="240"/>
      <c r="AG8" t="s">
        <v>99</v>
      </c>
    </row>
    <row r="9" spans="1:60" ht="20.6" outlineLevel="1" x14ac:dyDescent="0.3">
      <c r="A9" s="254">
        <v>1</v>
      </c>
      <c r="B9" s="255" t="s">
        <v>100</v>
      </c>
      <c r="C9" s="264" t="s">
        <v>101</v>
      </c>
      <c r="D9" s="256" t="s">
        <v>102</v>
      </c>
      <c r="E9" s="257">
        <v>581.9</v>
      </c>
      <c r="F9" s="258"/>
      <c r="G9" s="259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0.44</v>
      </c>
      <c r="Q9" s="231">
        <f>ROUND(E9*P9,2)</f>
        <v>256.04000000000002</v>
      </c>
      <c r="R9" s="232"/>
      <c r="S9" s="232" t="s">
        <v>103</v>
      </c>
      <c r="T9" s="232" t="s">
        <v>103</v>
      </c>
      <c r="U9" s="232">
        <v>7.0000000000000007E-2</v>
      </c>
      <c r="V9" s="232">
        <f>ROUND(E9*U9,2)</f>
        <v>40.729999999999997</v>
      </c>
      <c r="W9" s="232"/>
      <c r="X9" s="232" t="s">
        <v>104</v>
      </c>
      <c r="Y9" s="232" t="s">
        <v>105</v>
      </c>
      <c r="Z9" s="212"/>
      <c r="AA9" s="212"/>
      <c r="AB9" s="212"/>
      <c r="AC9" s="212"/>
      <c r="AD9" s="212"/>
      <c r="AE9" s="212"/>
      <c r="AF9" s="212"/>
      <c r="AG9" s="212" t="s">
        <v>106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54">
        <v>2</v>
      </c>
      <c r="B10" s="255" t="s">
        <v>107</v>
      </c>
      <c r="C10" s="264" t="s">
        <v>108</v>
      </c>
      <c r="D10" s="256" t="s">
        <v>109</v>
      </c>
      <c r="E10" s="257">
        <v>20</v>
      </c>
      <c r="F10" s="258"/>
      <c r="G10" s="259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0.27</v>
      </c>
      <c r="Q10" s="231">
        <f>ROUND(E10*P10,2)</f>
        <v>5.4</v>
      </c>
      <c r="R10" s="232"/>
      <c r="S10" s="232" t="s">
        <v>103</v>
      </c>
      <c r="T10" s="232" t="s">
        <v>103</v>
      </c>
      <c r="U10" s="232">
        <v>0.123</v>
      </c>
      <c r="V10" s="232">
        <f>ROUND(E10*U10,2)</f>
        <v>2.46</v>
      </c>
      <c r="W10" s="232"/>
      <c r="X10" s="232" t="s">
        <v>104</v>
      </c>
      <c r="Y10" s="232" t="s">
        <v>105</v>
      </c>
      <c r="Z10" s="212"/>
      <c r="AA10" s="212"/>
      <c r="AB10" s="212"/>
      <c r="AC10" s="212"/>
      <c r="AD10" s="212"/>
      <c r="AE10" s="212"/>
      <c r="AF10" s="212"/>
      <c r="AG10" s="212" t="s">
        <v>106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8">
        <v>3</v>
      </c>
      <c r="B11" s="249" t="s">
        <v>110</v>
      </c>
      <c r="C11" s="265" t="s">
        <v>111</v>
      </c>
      <c r="D11" s="250" t="s">
        <v>112</v>
      </c>
      <c r="E11" s="251">
        <v>5.81</v>
      </c>
      <c r="F11" s="252"/>
      <c r="G11" s="253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103</v>
      </c>
      <c r="T11" s="232" t="s">
        <v>103</v>
      </c>
      <c r="U11" s="232">
        <v>0.37</v>
      </c>
      <c r="V11" s="232">
        <f>ROUND(E11*U11,2)</f>
        <v>2.15</v>
      </c>
      <c r="W11" s="232"/>
      <c r="X11" s="232" t="s">
        <v>104</v>
      </c>
      <c r="Y11" s="232" t="s">
        <v>105</v>
      </c>
      <c r="Z11" s="212"/>
      <c r="AA11" s="212"/>
      <c r="AB11" s="212"/>
      <c r="AC11" s="212"/>
      <c r="AD11" s="212"/>
      <c r="AE11" s="212"/>
      <c r="AF11" s="212"/>
      <c r="AG11" s="212" t="s">
        <v>106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6" t="s">
        <v>113</v>
      </c>
      <c r="D12" s="234"/>
      <c r="E12" s="235">
        <v>5.81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114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4">
        <v>4</v>
      </c>
      <c r="B13" s="255" t="s">
        <v>115</v>
      </c>
      <c r="C13" s="264" t="s">
        <v>116</v>
      </c>
      <c r="D13" s="256" t="s">
        <v>112</v>
      </c>
      <c r="E13" s="257">
        <v>5.81</v>
      </c>
      <c r="F13" s="258"/>
      <c r="G13" s="259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103</v>
      </c>
      <c r="T13" s="232" t="s">
        <v>103</v>
      </c>
      <c r="U13" s="232">
        <v>0.38979999999999998</v>
      </c>
      <c r="V13" s="232">
        <f>ROUND(E13*U13,2)</f>
        <v>2.2599999999999998</v>
      </c>
      <c r="W13" s="232"/>
      <c r="X13" s="232" t="s">
        <v>104</v>
      </c>
      <c r="Y13" s="232" t="s">
        <v>105</v>
      </c>
      <c r="Z13" s="212"/>
      <c r="AA13" s="212"/>
      <c r="AB13" s="212"/>
      <c r="AC13" s="212"/>
      <c r="AD13" s="212"/>
      <c r="AE13" s="212"/>
      <c r="AF13" s="212"/>
      <c r="AG13" s="212" t="s">
        <v>106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48">
        <v>5</v>
      </c>
      <c r="B14" s="249" t="s">
        <v>117</v>
      </c>
      <c r="C14" s="265" t="s">
        <v>118</v>
      </c>
      <c r="D14" s="250" t="s">
        <v>112</v>
      </c>
      <c r="E14" s="251">
        <v>2.7136</v>
      </c>
      <c r="F14" s="252"/>
      <c r="G14" s="253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2"/>
      <c r="S14" s="232" t="s">
        <v>103</v>
      </c>
      <c r="T14" s="232" t="s">
        <v>103</v>
      </c>
      <c r="U14" s="232">
        <v>3.53</v>
      </c>
      <c r="V14" s="232">
        <f>ROUND(E14*U14,2)</f>
        <v>9.58</v>
      </c>
      <c r="W14" s="232"/>
      <c r="X14" s="232" t="s">
        <v>104</v>
      </c>
      <c r="Y14" s="232" t="s">
        <v>105</v>
      </c>
      <c r="Z14" s="212"/>
      <c r="AA14" s="212"/>
      <c r="AB14" s="212"/>
      <c r="AC14" s="212"/>
      <c r="AD14" s="212"/>
      <c r="AE14" s="212"/>
      <c r="AF14" s="212"/>
      <c r="AG14" s="212" t="s">
        <v>106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3">
      <c r="A15" s="229"/>
      <c r="B15" s="230"/>
      <c r="C15" s="266" t="s">
        <v>119</v>
      </c>
      <c r="D15" s="234"/>
      <c r="E15" s="235">
        <v>2.7136</v>
      </c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8">
        <v>6</v>
      </c>
      <c r="B16" s="249" t="s">
        <v>120</v>
      </c>
      <c r="C16" s="265" t="s">
        <v>121</v>
      </c>
      <c r="D16" s="250" t="s">
        <v>112</v>
      </c>
      <c r="E16" s="251">
        <v>17.0472</v>
      </c>
      <c r="F16" s="252"/>
      <c r="G16" s="253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21</v>
      </c>
      <c r="M16" s="232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2"/>
      <c r="S16" s="232" t="s">
        <v>103</v>
      </c>
      <c r="T16" s="232" t="s">
        <v>103</v>
      </c>
      <c r="U16" s="232">
        <v>7.0000000000000007E-2</v>
      </c>
      <c r="V16" s="232">
        <f>ROUND(E16*U16,2)</f>
        <v>1.19</v>
      </c>
      <c r="W16" s="232"/>
      <c r="X16" s="232" t="s">
        <v>104</v>
      </c>
      <c r="Y16" s="232" t="s">
        <v>105</v>
      </c>
      <c r="Z16" s="212"/>
      <c r="AA16" s="212"/>
      <c r="AB16" s="212"/>
      <c r="AC16" s="212"/>
      <c r="AD16" s="212"/>
      <c r="AE16" s="212"/>
      <c r="AF16" s="212"/>
      <c r="AG16" s="212" t="s">
        <v>106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6" t="s">
        <v>122</v>
      </c>
      <c r="D17" s="234"/>
      <c r="E17" s="235">
        <v>8.5236000000000001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114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3">
      <c r="A18" s="229"/>
      <c r="B18" s="230"/>
      <c r="C18" s="266" t="s">
        <v>123</v>
      </c>
      <c r="D18" s="234"/>
      <c r="E18" s="235">
        <v>8.5236000000000001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114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48">
        <v>7</v>
      </c>
      <c r="B19" s="249" t="s">
        <v>124</v>
      </c>
      <c r="C19" s="265" t="s">
        <v>125</v>
      </c>
      <c r="D19" s="250" t="s">
        <v>112</v>
      </c>
      <c r="E19" s="251">
        <v>5.81</v>
      </c>
      <c r="F19" s="252"/>
      <c r="G19" s="253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103</v>
      </c>
      <c r="T19" s="232" t="s">
        <v>103</v>
      </c>
      <c r="U19" s="232">
        <v>0.65</v>
      </c>
      <c r="V19" s="232">
        <f>ROUND(E19*U19,2)</f>
        <v>3.78</v>
      </c>
      <c r="W19" s="232"/>
      <c r="X19" s="232" t="s">
        <v>104</v>
      </c>
      <c r="Y19" s="232" t="s">
        <v>105</v>
      </c>
      <c r="Z19" s="212"/>
      <c r="AA19" s="212"/>
      <c r="AB19" s="212"/>
      <c r="AC19" s="212"/>
      <c r="AD19" s="212"/>
      <c r="AE19" s="212"/>
      <c r="AF19" s="212"/>
      <c r="AG19" s="212" t="s">
        <v>106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3">
      <c r="A20" s="229"/>
      <c r="B20" s="230"/>
      <c r="C20" s="266" t="s">
        <v>126</v>
      </c>
      <c r="D20" s="234"/>
      <c r="E20" s="235">
        <v>5.81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114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3">
      <c r="A21" s="248">
        <v>8</v>
      </c>
      <c r="B21" s="249" t="s">
        <v>127</v>
      </c>
      <c r="C21" s="265" t="s">
        <v>128</v>
      </c>
      <c r="D21" s="250" t="s">
        <v>112</v>
      </c>
      <c r="E21" s="251">
        <v>5.4272</v>
      </c>
      <c r="F21" s="252"/>
      <c r="G21" s="253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103</v>
      </c>
      <c r="T21" s="232" t="s">
        <v>103</v>
      </c>
      <c r="U21" s="232">
        <v>1.94</v>
      </c>
      <c r="V21" s="232">
        <f>ROUND(E21*U21,2)</f>
        <v>10.53</v>
      </c>
      <c r="W21" s="232"/>
      <c r="X21" s="232" t="s">
        <v>104</v>
      </c>
      <c r="Y21" s="232" t="s">
        <v>105</v>
      </c>
      <c r="Z21" s="212"/>
      <c r="AA21" s="212"/>
      <c r="AB21" s="212"/>
      <c r="AC21" s="212"/>
      <c r="AD21" s="212"/>
      <c r="AE21" s="212"/>
      <c r="AF21" s="212"/>
      <c r="AG21" s="212" t="s">
        <v>106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6" t="s">
        <v>129</v>
      </c>
      <c r="D22" s="234"/>
      <c r="E22" s="235">
        <v>5.4272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114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54">
        <v>9</v>
      </c>
      <c r="B23" s="255" t="s">
        <v>130</v>
      </c>
      <c r="C23" s="264" t="s">
        <v>131</v>
      </c>
      <c r="D23" s="256" t="s">
        <v>102</v>
      </c>
      <c r="E23" s="257">
        <v>234.6</v>
      </c>
      <c r="F23" s="258"/>
      <c r="G23" s="259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103</v>
      </c>
      <c r="T23" s="232" t="s">
        <v>103</v>
      </c>
      <c r="U23" s="232">
        <v>7.0000000000000001E-3</v>
      </c>
      <c r="V23" s="232">
        <f>ROUND(E23*U23,2)</f>
        <v>1.64</v>
      </c>
      <c r="W23" s="232"/>
      <c r="X23" s="232" t="s">
        <v>104</v>
      </c>
      <c r="Y23" s="232" t="s">
        <v>105</v>
      </c>
      <c r="Z23" s="212"/>
      <c r="AA23" s="212"/>
      <c r="AB23" s="212"/>
      <c r="AC23" s="212"/>
      <c r="AD23" s="212"/>
      <c r="AE23" s="212"/>
      <c r="AF23" s="212"/>
      <c r="AG23" s="212" t="s">
        <v>106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48">
        <v>10</v>
      </c>
      <c r="B24" s="249" t="s">
        <v>132</v>
      </c>
      <c r="C24" s="265" t="s">
        <v>133</v>
      </c>
      <c r="D24" s="250" t="s">
        <v>102</v>
      </c>
      <c r="E24" s="251">
        <v>347.3</v>
      </c>
      <c r="F24" s="252"/>
      <c r="G24" s="253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103</v>
      </c>
      <c r="T24" s="232" t="s">
        <v>103</v>
      </c>
      <c r="U24" s="232">
        <v>8.0000000000000002E-3</v>
      </c>
      <c r="V24" s="232">
        <f>ROUND(E24*U24,2)</f>
        <v>2.78</v>
      </c>
      <c r="W24" s="232"/>
      <c r="X24" s="232" t="s">
        <v>104</v>
      </c>
      <c r="Y24" s="232" t="s">
        <v>105</v>
      </c>
      <c r="Z24" s="212"/>
      <c r="AA24" s="212"/>
      <c r="AB24" s="212"/>
      <c r="AC24" s="212"/>
      <c r="AD24" s="212"/>
      <c r="AE24" s="212"/>
      <c r="AF24" s="212"/>
      <c r="AG24" s="212" t="s">
        <v>106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6" t="s">
        <v>134</v>
      </c>
      <c r="D25" s="234"/>
      <c r="E25" s="235">
        <v>347.3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48">
        <v>11</v>
      </c>
      <c r="B26" s="249" t="s">
        <v>135</v>
      </c>
      <c r="C26" s="265" t="s">
        <v>136</v>
      </c>
      <c r="D26" s="250" t="s">
        <v>102</v>
      </c>
      <c r="E26" s="251">
        <v>351.6</v>
      </c>
      <c r="F26" s="252"/>
      <c r="G26" s="253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3.0000000000000001E-5</v>
      </c>
      <c r="O26" s="231">
        <f>ROUND(E26*N26,2)</f>
        <v>0.01</v>
      </c>
      <c r="P26" s="231">
        <v>0</v>
      </c>
      <c r="Q26" s="231">
        <f>ROUND(E26*P26,2)</f>
        <v>0</v>
      </c>
      <c r="R26" s="232"/>
      <c r="S26" s="232" t="s">
        <v>103</v>
      </c>
      <c r="T26" s="232" t="s">
        <v>137</v>
      </c>
      <c r="U26" s="232">
        <v>0</v>
      </c>
      <c r="V26" s="232">
        <f>ROUND(E26*U26,2)</f>
        <v>0</v>
      </c>
      <c r="W26" s="232"/>
      <c r="X26" s="232" t="s">
        <v>138</v>
      </c>
      <c r="Y26" s="232" t="s">
        <v>105</v>
      </c>
      <c r="Z26" s="212"/>
      <c r="AA26" s="212"/>
      <c r="AB26" s="212"/>
      <c r="AC26" s="212"/>
      <c r="AD26" s="212"/>
      <c r="AE26" s="212"/>
      <c r="AF26" s="212"/>
      <c r="AG26" s="212" t="s">
        <v>139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6" t="s">
        <v>140</v>
      </c>
      <c r="D27" s="234"/>
      <c r="E27" s="235">
        <v>351.6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114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3">
      <c r="A28" s="248">
        <v>12</v>
      </c>
      <c r="B28" s="249" t="s">
        <v>141</v>
      </c>
      <c r="C28" s="265" t="s">
        <v>142</v>
      </c>
      <c r="D28" s="250" t="s">
        <v>143</v>
      </c>
      <c r="E28" s="251">
        <v>130.79952</v>
      </c>
      <c r="F28" s="252"/>
      <c r="G28" s="253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1</v>
      </c>
      <c r="O28" s="231">
        <f>ROUND(E28*N28,2)</f>
        <v>130.80000000000001</v>
      </c>
      <c r="P28" s="231">
        <v>0</v>
      </c>
      <c r="Q28" s="231">
        <f>ROUND(E28*P28,2)</f>
        <v>0</v>
      </c>
      <c r="R28" s="232" t="s">
        <v>144</v>
      </c>
      <c r="S28" s="232" t="s">
        <v>103</v>
      </c>
      <c r="T28" s="232" t="s">
        <v>103</v>
      </c>
      <c r="U28" s="232">
        <v>0</v>
      </c>
      <c r="V28" s="232">
        <f>ROUND(E28*U28,2)</f>
        <v>0</v>
      </c>
      <c r="W28" s="232"/>
      <c r="X28" s="232" t="s">
        <v>145</v>
      </c>
      <c r="Y28" s="232" t="s">
        <v>105</v>
      </c>
      <c r="Z28" s="212"/>
      <c r="AA28" s="212"/>
      <c r="AB28" s="212"/>
      <c r="AC28" s="212"/>
      <c r="AD28" s="212"/>
      <c r="AE28" s="212"/>
      <c r="AF28" s="212"/>
      <c r="AG28" s="212" t="s">
        <v>146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3">
      <c r="A29" s="229"/>
      <c r="B29" s="230"/>
      <c r="C29" s="266" t="s">
        <v>147</v>
      </c>
      <c r="D29" s="234"/>
      <c r="E29" s="235">
        <v>109.68552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114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3">
      <c r="A30" s="229"/>
      <c r="B30" s="230"/>
      <c r="C30" s="266" t="s">
        <v>148</v>
      </c>
      <c r="D30" s="234"/>
      <c r="E30" s="235">
        <v>21.114000000000001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114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3">
      <c r="A31" s="241" t="s">
        <v>98</v>
      </c>
      <c r="B31" s="242" t="s">
        <v>57</v>
      </c>
      <c r="C31" s="263" t="s">
        <v>58</v>
      </c>
      <c r="D31" s="243"/>
      <c r="E31" s="244"/>
      <c r="F31" s="245"/>
      <c r="G31" s="246">
        <f>SUMIF(AG32:AG45,"&lt;&gt;NOR",G32:G45)</f>
        <v>0</v>
      </c>
      <c r="H31" s="240"/>
      <c r="I31" s="240">
        <f>SUM(I32:I45)</f>
        <v>0</v>
      </c>
      <c r="J31" s="240"/>
      <c r="K31" s="240">
        <f>SUM(K32:K45)</f>
        <v>0</v>
      </c>
      <c r="L31" s="240"/>
      <c r="M31" s="240">
        <f>SUM(M32:M45)</f>
        <v>0</v>
      </c>
      <c r="N31" s="239"/>
      <c r="O31" s="239">
        <f>SUM(O32:O45)</f>
        <v>70.929999999999993</v>
      </c>
      <c r="P31" s="239"/>
      <c r="Q31" s="239">
        <f>SUM(Q32:Q45)</f>
        <v>0</v>
      </c>
      <c r="R31" s="240"/>
      <c r="S31" s="240"/>
      <c r="T31" s="240"/>
      <c r="U31" s="240"/>
      <c r="V31" s="240">
        <f>SUM(V32:V45)</f>
        <v>33.520000000000003</v>
      </c>
      <c r="W31" s="240"/>
      <c r="X31" s="240"/>
      <c r="Y31" s="240"/>
      <c r="AG31" t="s">
        <v>99</v>
      </c>
    </row>
    <row r="32" spans="1:60" outlineLevel="1" x14ac:dyDescent="0.3">
      <c r="A32" s="254">
        <v>13</v>
      </c>
      <c r="B32" s="255" t="s">
        <v>149</v>
      </c>
      <c r="C32" s="264" t="s">
        <v>150</v>
      </c>
      <c r="D32" s="256" t="s">
        <v>102</v>
      </c>
      <c r="E32" s="257">
        <v>234.6</v>
      </c>
      <c r="F32" s="258"/>
      <c r="G32" s="259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103</v>
      </c>
      <c r="T32" s="232" t="s">
        <v>103</v>
      </c>
      <c r="U32" s="232">
        <v>0.01</v>
      </c>
      <c r="V32" s="232">
        <f>ROUND(E32*U32,2)</f>
        <v>2.35</v>
      </c>
      <c r="W32" s="232"/>
      <c r="X32" s="232" t="s">
        <v>104</v>
      </c>
      <c r="Y32" s="232" t="s">
        <v>105</v>
      </c>
      <c r="Z32" s="212"/>
      <c r="AA32" s="212"/>
      <c r="AB32" s="212"/>
      <c r="AC32" s="212"/>
      <c r="AD32" s="212"/>
      <c r="AE32" s="212"/>
      <c r="AF32" s="212"/>
      <c r="AG32" s="212" t="s">
        <v>106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3">
      <c r="A33" s="248">
        <v>14</v>
      </c>
      <c r="B33" s="249" t="s">
        <v>151</v>
      </c>
      <c r="C33" s="265" t="s">
        <v>152</v>
      </c>
      <c r="D33" s="250" t="s">
        <v>102</v>
      </c>
      <c r="E33" s="251">
        <v>7.68</v>
      </c>
      <c r="F33" s="252"/>
      <c r="G33" s="253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0.16192000000000001</v>
      </c>
      <c r="O33" s="231">
        <f>ROUND(E33*N33,2)</f>
        <v>1.24</v>
      </c>
      <c r="P33" s="231">
        <v>0</v>
      </c>
      <c r="Q33" s="231">
        <f>ROUND(E33*P33,2)</f>
        <v>0</v>
      </c>
      <c r="R33" s="232"/>
      <c r="S33" s="232" t="s">
        <v>103</v>
      </c>
      <c r="T33" s="232" t="s">
        <v>103</v>
      </c>
      <c r="U33" s="232">
        <v>0.09</v>
      </c>
      <c r="V33" s="232">
        <f>ROUND(E33*U33,2)</f>
        <v>0.69</v>
      </c>
      <c r="W33" s="232"/>
      <c r="X33" s="232" t="s">
        <v>104</v>
      </c>
      <c r="Y33" s="232" t="s">
        <v>105</v>
      </c>
      <c r="Z33" s="212"/>
      <c r="AA33" s="212"/>
      <c r="AB33" s="212"/>
      <c r="AC33" s="212"/>
      <c r="AD33" s="212"/>
      <c r="AE33" s="212"/>
      <c r="AF33" s="212"/>
      <c r="AG33" s="212" t="s">
        <v>106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3">
      <c r="A34" s="229"/>
      <c r="B34" s="230"/>
      <c r="C34" s="266" t="s">
        <v>153</v>
      </c>
      <c r="D34" s="234"/>
      <c r="E34" s="235">
        <v>7.68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114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3">
      <c r="A35" s="248">
        <v>15</v>
      </c>
      <c r="B35" s="249" t="s">
        <v>154</v>
      </c>
      <c r="C35" s="265" t="s">
        <v>155</v>
      </c>
      <c r="D35" s="250" t="s">
        <v>102</v>
      </c>
      <c r="E35" s="251">
        <v>35.19</v>
      </c>
      <c r="F35" s="252"/>
      <c r="G35" s="253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103</v>
      </c>
      <c r="T35" s="232" t="s">
        <v>103</v>
      </c>
      <c r="U35" s="232">
        <v>1.6E-2</v>
      </c>
      <c r="V35" s="232">
        <f>ROUND(E35*U35,2)</f>
        <v>0.56000000000000005</v>
      </c>
      <c r="W35" s="232"/>
      <c r="X35" s="232" t="s">
        <v>104</v>
      </c>
      <c r="Y35" s="232" t="s">
        <v>105</v>
      </c>
      <c r="Z35" s="212"/>
      <c r="AA35" s="212"/>
      <c r="AB35" s="212"/>
      <c r="AC35" s="212"/>
      <c r="AD35" s="212"/>
      <c r="AE35" s="212"/>
      <c r="AF35" s="212"/>
      <c r="AG35" s="212" t="s">
        <v>106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6" t="s">
        <v>156</v>
      </c>
      <c r="D36" s="234"/>
      <c r="E36" s="235">
        <v>35.19</v>
      </c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114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3">
      <c r="A37" s="248">
        <v>16</v>
      </c>
      <c r="B37" s="249" t="s">
        <v>157</v>
      </c>
      <c r="C37" s="265" t="s">
        <v>158</v>
      </c>
      <c r="D37" s="250" t="s">
        <v>102</v>
      </c>
      <c r="E37" s="251">
        <v>258.06</v>
      </c>
      <c r="F37" s="252"/>
      <c r="G37" s="253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2"/>
      <c r="S37" s="232" t="s">
        <v>103</v>
      </c>
      <c r="T37" s="232" t="s">
        <v>103</v>
      </c>
      <c r="U37" s="232">
        <v>9.0999999999999998E-2</v>
      </c>
      <c r="V37" s="232">
        <f>ROUND(E37*U37,2)</f>
        <v>23.48</v>
      </c>
      <c r="W37" s="232"/>
      <c r="X37" s="232" t="s">
        <v>104</v>
      </c>
      <c r="Y37" s="232" t="s">
        <v>105</v>
      </c>
      <c r="Z37" s="212"/>
      <c r="AA37" s="212"/>
      <c r="AB37" s="212"/>
      <c r="AC37" s="212"/>
      <c r="AD37" s="212"/>
      <c r="AE37" s="212"/>
      <c r="AF37" s="212"/>
      <c r="AG37" s="212" t="s">
        <v>106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3">
      <c r="A38" s="229"/>
      <c r="B38" s="230"/>
      <c r="C38" s="266" t="s">
        <v>159</v>
      </c>
      <c r="D38" s="234"/>
      <c r="E38" s="235">
        <v>258.06</v>
      </c>
      <c r="F38" s="232"/>
      <c r="G38" s="23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2"/>
      <c r="AA38" s="212"/>
      <c r="AB38" s="212"/>
      <c r="AC38" s="212"/>
      <c r="AD38" s="212"/>
      <c r="AE38" s="212"/>
      <c r="AF38" s="212"/>
      <c r="AG38" s="212" t="s">
        <v>114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3">
      <c r="A39" s="248">
        <v>17</v>
      </c>
      <c r="B39" s="249" t="s">
        <v>160</v>
      </c>
      <c r="C39" s="265" t="s">
        <v>161</v>
      </c>
      <c r="D39" s="250" t="s">
        <v>102</v>
      </c>
      <c r="E39" s="251">
        <v>16.96</v>
      </c>
      <c r="F39" s="252"/>
      <c r="G39" s="253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1">
        <v>7.1999999999999995E-2</v>
      </c>
      <c r="O39" s="231">
        <f>ROUND(E39*N39,2)</f>
        <v>1.22</v>
      </c>
      <c r="P39" s="231">
        <v>0</v>
      </c>
      <c r="Q39" s="231">
        <f>ROUND(E39*P39,2)</f>
        <v>0</v>
      </c>
      <c r="R39" s="232"/>
      <c r="S39" s="232" t="s">
        <v>103</v>
      </c>
      <c r="T39" s="232" t="s">
        <v>103</v>
      </c>
      <c r="U39" s="232">
        <v>0.38</v>
      </c>
      <c r="V39" s="232">
        <f>ROUND(E39*U39,2)</f>
        <v>6.44</v>
      </c>
      <c r="W39" s="232"/>
      <c r="X39" s="232" t="s">
        <v>104</v>
      </c>
      <c r="Y39" s="232" t="s">
        <v>105</v>
      </c>
      <c r="Z39" s="212"/>
      <c r="AA39" s="212"/>
      <c r="AB39" s="212"/>
      <c r="AC39" s="212"/>
      <c r="AD39" s="212"/>
      <c r="AE39" s="212"/>
      <c r="AF39" s="212"/>
      <c r="AG39" s="212" t="s">
        <v>106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3">
      <c r="A40" s="229"/>
      <c r="B40" s="230"/>
      <c r="C40" s="266" t="s">
        <v>162</v>
      </c>
      <c r="D40" s="234"/>
      <c r="E40" s="235">
        <v>16.96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114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3">
      <c r="A41" s="248">
        <v>18</v>
      </c>
      <c r="B41" s="249" t="s">
        <v>163</v>
      </c>
      <c r="C41" s="265" t="s">
        <v>164</v>
      </c>
      <c r="D41" s="250" t="s">
        <v>143</v>
      </c>
      <c r="E41" s="251">
        <v>66.861000000000004</v>
      </c>
      <c r="F41" s="252"/>
      <c r="G41" s="253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1</v>
      </c>
      <c r="O41" s="231">
        <f>ROUND(E41*N41,2)</f>
        <v>66.86</v>
      </c>
      <c r="P41" s="231">
        <v>0</v>
      </c>
      <c r="Q41" s="231">
        <f>ROUND(E41*P41,2)</f>
        <v>0</v>
      </c>
      <c r="R41" s="232" t="s">
        <v>144</v>
      </c>
      <c r="S41" s="232" t="s">
        <v>103</v>
      </c>
      <c r="T41" s="232" t="s">
        <v>103</v>
      </c>
      <c r="U41" s="232">
        <v>0</v>
      </c>
      <c r="V41" s="232">
        <f>ROUND(E41*U41,2)</f>
        <v>0</v>
      </c>
      <c r="W41" s="232"/>
      <c r="X41" s="232" t="s">
        <v>145</v>
      </c>
      <c r="Y41" s="232" t="s">
        <v>105</v>
      </c>
      <c r="Z41" s="212"/>
      <c r="AA41" s="212"/>
      <c r="AB41" s="212"/>
      <c r="AC41" s="212"/>
      <c r="AD41" s="212"/>
      <c r="AE41" s="212"/>
      <c r="AF41" s="212"/>
      <c r="AG41" s="212" t="s">
        <v>146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6" t="s">
        <v>165</v>
      </c>
      <c r="D42" s="234"/>
      <c r="E42" s="235">
        <v>66.861000000000004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114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3">
      <c r="A43" s="254">
        <v>19</v>
      </c>
      <c r="B43" s="255" t="s">
        <v>166</v>
      </c>
      <c r="C43" s="264" t="s">
        <v>167</v>
      </c>
      <c r="D43" s="256" t="s">
        <v>168</v>
      </c>
      <c r="E43" s="257">
        <v>53</v>
      </c>
      <c r="F43" s="258"/>
      <c r="G43" s="259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1">
        <v>2.8750000000000001E-2</v>
      </c>
      <c r="O43" s="231">
        <f>ROUND(E43*N43,2)</f>
        <v>1.52</v>
      </c>
      <c r="P43" s="231">
        <v>0</v>
      </c>
      <c r="Q43" s="231">
        <f>ROUND(E43*P43,2)</f>
        <v>0</v>
      </c>
      <c r="R43" s="232"/>
      <c r="S43" s="232" t="s">
        <v>169</v>
      </c>
      <c r="T43" s="232" t="s">
        <v>170</v>
      </c>
      <c r="U43" s="232">
        <v>0</v>
      </c>
      <c r="V43" s="232">
        <f>ROUND(E43*U43,2)</f>
        <v>0</v>
      </c>
      <c r="W43" s="232"/>
      <c r="X43" s="232" t="s">
        <v>145</v>
      </c>
      <c r="Y43" s="232" t="s">
        <v>105</v>
      </c>
      <c r="Z43" s="212"/>
      <c r="AA43" s="212"/>
      <c r="AB43" s="212"/>
      <c r="AC43" s="212"/>
      <c r="AD43" s="212"/>
      <c r="AE43" s="212"/>
      <c r="AF43" s="212"/>
      <c r="AG43" s="212" t="s">
        <v>146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3">
      <c r="A44" s="248">
        <v>20</v>
      </c>
      <c r="B44" s="249" t="s">
        <v>171</v>
      </c>
      <c r="C44" s="265" t="s">
        <v>172</v>
      </c>
      <c r="D44" s="250" t="s">
        <v>102</v>
      </c>
      <c r="E44" s="251">
        <v>296.76900000000001</v>
      </c>
      <c r="F44" s="252"/>
      <c r="G44" s="253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2.9999999999999997E-4</v>
      </c>
      <c r="O44" s="231">
        <f>ROUND(E44*N44,2)</f>
        <v>0.09</v>
      </c>
      <c r="P44" s="231">
        <v>0</v>
      </c>
      <c r="Q44" s="231">
        <f>ROUND(E44*P44,2)</f>
        <v>0</v>
      </c>
      <c r="R44" s="232" t="s">
        <v>144</v>
      </c>
      <c r="S44" s="232" t="s">
        <v>103</v>
      </c>
      <c r="T44" s="232" t="s">
        <v>103</v>
      </c>
      <c r="U44" s="232">
        <v>0</v>
      </c>
      <c r="V44" s="232">
        <f>ROUND(E44*U44,2)</f>
        <v>0</v>
      </c>
      <c r="W44" s="232"/>
      <c r="X44" s="232" t="s">
        <v>145</v>
      </c>
      <c r="Y44" s="232" t="s">
        <v>105</v>
      </c>
      <c r="Z44" s="212"/>
      <c r="AA44" s="212"/>
      <c r="AB44" s="212"/>
      <c r="AC44" s="212"/>
      <c r="AD44" s="212"/>
      <c r="AE44" s="212"/>
      <c r="AF44" s="212"/>
      <c r="AG44" s="212" t="s">
        <v>146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3">
      <c r="A45" s="229"/>
      <c r="B45" s="230"/>
      <c r="C45" s="266" t="s">
        <v>173</v>
      </c>
      <c r="D45" s="234"/>
      <c r="E45" s="235">
        <v>296.76900000000001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114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3">
      <c r="A46" s="241" t="s">
        <v>98</v>
      </c>
      <c r="B46" s="242" t="s">
        <v>59</v>
      </c>
      <c r="C46" s="263" t="s">
        <v>60</v>
      </c>
      <c r="D46" s="243"/>
      <c r="E46" s="244"/>
      <c r="F46" s="245"/>
      <c r="G46" s="246">
        <f>SUMIF(AG47:AG47,"&lt;&gt;NOR",G47:G47)</f>
        <v>0</v>
      </c>
      <c r="H46" s="240"/>
      <c r="I46" s="240">
        <f>SUM(I47:I47)</f>
        <v>0</v>
      </c>
      <c r="J46" s="240"/>
      <c r="K46" s="240">
        <f>SUM(K47:K47)</f>
        <v>0</v>
      </c>
      <c r="L46" s="240"/>
      <c r="M46" s="240">
        <f>SUM(M47:M47)</f>
        <v>0</v>
      </c>
      <c r="N46" s="239"/>
      <c r="O46" s="239">
        <f>SUM(O47:O47)</f>
        <v>8.2799999999999994</v>
      </c>
      <c r="P46" s="239"/>
      <c r="Q46" s="239">
        <f>SUM(Q47:Q47)</f>
        <v>0</v>
      </c>
      <c r="R46" s="240"/>
      <c r="S46" s="240"/>
      <c r="T46" s="240"/>
      <c r="U46" s="240"/>
      <c r="V46" s="240">
        <f>SUM(V47:V47)</f>
        <v>9.3000000000000007</v>
      </c>
      <c r="W46" s="240"/>
      <c r="X46" s="240"/>
      <c r="Y46" s="240"/>
      <c r="AG46" t="s">
        <v>99</v>
      </c>
    </row>
    <row r="47" spans="1:60" ht="20.6" outlineLevel="1" x14ac:dyDescent="0.3">
      <c r="A47" s="254">
        <v>21</v>
      </c>
      <c r="B47" s="255" t="s">
        <v>174</v>
      </c>
      <c r="C47" s="264" t="s">
        <v>175</v>
      </c>
      <c r="D47" s="256" t="s">
        <v>109</v>
      </c>
      <c r="E47" s="257">
        <v>66.400000000000006</v>
      </c>
      <c r="F47" s="258"/>
      <c r="G47" s="259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1">
        <v>0.12472</v>
      </c>
      <c r="O47" s="231">
        <f>ROUND(E47*N47,2)</f>
        <v>8.2799999999999994</v>
      </c>
      <c r="P47" s="231">
        <v>0</v>
      </c>
      <c r="Q47" s="231">
        <f>ROUND(E47*P47,2)</f>
        <v>0</v>
      </c>
      <c r="R47" s="232"/>
      <c r="S47" s="232" t="s">
        <v>103</v>
      </c>
      <c r="T47" s="232" t="s">
        <v>103</v>
      </c>
      <c r="U47" s="232">
        <v>0.14000000000000001</v>
      </c>
      <c r="V47" s="232">
        <f>ROUND(E47*U47,2)</f>
        <v>9.3000000000000007</v>
      </c>
      <c r="W47" s="232"/>
      <c r="X47" s="232" t="s">
        <v>104</v>
      </c>
      <c r="Y47" s="232" t="s">
        <v>105</v>
      </c>
      <c r="Z47" s="212"/>
      <c r="AA47" s="212"/>
      <c r="AB47" s="212"/>
      <c r="AC47" s="212"/>
      <c r="AD47" s="212"/>
      <c r="AE47" s="212"/>
      <c r="AF47" s="212"/>
      <c r="AG47" s="212" t="s">
        <v>106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3">
      <c r="A48" s="241" t="s">
        <v>98</v>
      </c>
      <c r="B48" s="242" t="s">
        <v>61</v>
      </c>
      <c r="C48" s="263" t="s">
        <v>62</v>
      </c>
      <c r="D48" s="243"/>
      <c r="E48" s="244"/>
      <c r="F48" s="245"/>
      <c r="G48" s="246">
        <f>SUMIF(AG49:AG49,"&lt;&gt;NOR",G49:G49)</f>
        <v>0</v>
      </c>
      <c r="H48" s="240"/>
      <c r="I48" s="240">
        <f>SUM(I49:I49)</f>
        <v>0</v>
      </c>
      <c r="J48" s="240"/>
      <c r="K48" s="240">
        <f>SUM(K49:K49)</f>
        <v>0</v>
      </c>
      <c r="L48" s="240"/>
      <c r="M48" s="240">
        <f>SUM(M49:M49)</f>
        <v>0</v>
      </c>
      <c r="N48" s="239"/>
      <c r="O48" s="239">
        <f>SUM(O49:O49)</f>
        <v>0</v>
      </c>
      <c r="P48" s="239"/>
      <c r="Q48" s="239">
        <f>SUM(Q49:Q49)</f>
        <v>0</v>
      </c>
      <c r="R48" s="240"/>
      <c r="S48" s="240"/>
      <c r="T48" s="240"/>
      <c r="U48" s="240"/>
      <c r="V48" s="240">
        <f>SUM(V49:V49)</f>
        <v>4.2</v>
      </c>
      <c r="W48" s="240"/>
      <c r="X48" s="240"/>
      <c r="Y48" s="240"/>
      <c r="AG48" t="s">
        <v>99</v>
      </c>
    </row>
    <row r="49" spans="1:60" outlineLevel="1" x14ac:dyDescent="0.3">
      <c r="A49" s="254">
        <v>22</v>
      </c>
      <c r="B49" s="255" t="s">
        <v>176</v>
      </c>
      <c r="C49" s="264" t="s">
        <v>177</v>
      </c>
      <c r="D49" s="256" t="s">
        <v>143</v>
      </c>
      <c r="E49" s="257">
        <v>210.01937000000001</v>
      </c>
      <c r="F49" s="258"/>
      <c r="G49" s="259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103</v>
      </c>
      <c r="T49" s="232" t="s">
        <v>103</v>
      </c>
      <c r="U49" s="232">
        <v>0.02</v>
      </c>
      <c r="V49" s="232">
        <f>ROUND(E49*U49,2)</f>
        <v>4.2</v>
      </c>
      <c r="W49" s="232"/>
      <c r="X49" s="232" t="s">
        <v>178</v>
      </c>
      <c r="Y49" s="232" t="s">
        <v>105</v>
      </c>
      <c r="Z49" s="212"/>
      <c r="AA49" s="212"/>
      <c r="AB49" s="212"/>
      <c r="AC49" s="212"/>
      <c r="AD49" s="212"/>
      <c r="AE49" s="212"/>
      <c r="AF49" s="212"/>
      <c r="AG49" s="212" t="s">
        <v>179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3">
      <c r="A50" s="241" t="s">
        <v>98</v>
      </c>
      <c r="B50" s="242" t="s">
        <v>63</v>
      </c>
      <c r="C50" s="263" t="s">
        <v>64</v>
      </c>
      <c r="D50" s="243"/>
      <c r="E50" s="244"/>
      <c r="F50" s="245"/>
      <c r="G50" s="246">
        <f>SUMIF(AG51:AG118,"&lt;&gt;NOR",G51:G118)</f>
        <v>0</v>
      </c>
      <c r="H50" s="240"/>
      <c r="I50" s="240">
        <f>SUM(I51:I118)</f>
        <v>0</v>
      </c>
      <c r="J50" s="240"/>
      <c r="K50" s="240">
        <f>SUM(K51:K118)</f>
        <v>0</v>
      </c>
      <c r="L50" s="240"/>
      <c r="M50" s="240">
        <f>SUM(M51:M118)</f>
        <v>0</v>
      </c>
      <c r="N50" s="239"/>
      <c r="O50" s="239">
        <f>SUM(O51:O118)</f>
        <v>0</v>
      </c>
      <c r="P50" s="239"/>
      <c r="Q50" s="239">
        <f>SUM(Q51:Q118)</f>
        <v>0</v>
      </c>
      <c r="R50" s="240"/>
      <c r="S50" s="240"/>
      <c r="T50" s="240"/>
      <c r="U50" s="240"/>
      <c r="V50" s="240">
        <f>SUM(V51:V118)</f>
        <v>0</v>
      </c>
      <c r="W50" s="240"/>
      <c r="X50" s="240"/>
      <c r="Y50" s="240"/>
      <c r="AG50" t="s">
        <v>99</v>
      </c>
    </row>
    <row r="51" spans="1:60" outlineLevel="1" x14ac:dyDescent="0.3">
      <c r="A51" s="248">
        <v>23</v>
      </c>
      <c r="B51" s="249" t="s">
        <v>180</v>
      </c>
      <c r="C51" s="265" t="s">
        <v>181</v>
      </c>
      <c r="D51" s="250" t="s">
        <v>168</v>
      </c>
      <c r="E51" s="251">
        <v>1</v>
      </c>
      <c r="F51" s="252"/>
      <c r="G51" s="253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1">
        <v>0</v>
      </c>
      <c r="O51" s="231">
        <f>ROUND(E51*N51,2)</f>
        <v>0</v>
      </c>
      <c r="P51" s="231">
        <v>0</v>
      </c>
      <c r="Q51" s="231">
        <f>ROUND(E51*P51,2)</f>
        <v>0</v>
      </c>
      <c r="R51" s="232"/>
      <c r="S51" s="232" t="s">
        <v>169</v>
      </c>
      <c r="T51" s="232" t="s">
        <v>170</v>
      </c>
      <c r="U51" s="232">
        <v>0</v>
      </c>
      <c r="V51" s="232">
        <f>ROUND(E51*U51,2)</f>
        <v>0</v>
      </c>
      <c r="W51" s="232"/>
      <c r="X51" s="232" t="s">
        <v>104</v>
      </c>
      <c r="Y51" s="232" t="s">
        <v>105</v>
      </c>
      <c r="Z51" s="212"/>
      <c r="AA51" s="212"/>
      <c r="AB51" s="212"/>
      <c r="AC51" s="212"/>
      <c r="AD51" s="212"/>
      <c r="AE51" s="212"/>
      <c r="AF51" s="212"/>
      <c r="AG51" s="212" t="s">
        <v>106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3">
      <c r="A52" s="229"/>
      <c r="B52" s="230"/>
      <c r="C52" s="267" t="s">
        <v>182</v>
      </c>
      <c r="D52" s="260"/>
      <c r="E52" s="260"/>
      <c r="F52" s="260"/>
      <c r="G52" s="260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183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8" t="s">
        <v>184</v>
      </c>
      <c r="D53" s="236"/>
      <c r="E53" s="237"/>
      <c r="F53" s="238"/>
      <c r="G53" s="238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183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9" t="s">
        <v>185</v>
      </c>
      <c r="D54" s="261"/>
      <c r="E54" s="261"/>
      <c r="F54" s="261"/>
      <c r="G54" s="261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183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69" t="s">
        <v>186</v>
      </c>
      <c r="D55" s="261"/>
      <c r="E55" s="261"/>
      <c r="F55" s="261"/>
      <c r="G55" s="261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183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9" t="s">
        <v>187</v>
      </c>
      <c r="D56" s="261"/>
      <c r="E56" s="261"/>
      <c r="F56" s="261"/>
      <c r="G56" s="261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183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9" t="s">
        <v>188</v>
      </c>
      <c r="D57" s="261"/>
      <c r="E57" s="261"/>
      <c r="F57" s="261"/>
      <c r="G57" s="261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183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9" t="s">
        <v>189</v>
      </c>
      <c r="D58" s="261"/>
      <c r="E58" s="261"/>
      <c r="F58" s="261"/>
      <c r="G58" s="261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183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9" t="s">
        <v>190</v>
      </c>
      <c r="D59" s="261"/>
      <c r="E59" s="261"/>
      <c r="F59" s="261"/>
      <c r="G59" s="261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183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3">
      <c r="A60" s="248">
        <v>24</v>
      </c>
      <c r="B60" s="249" t="s">
        <v>191</v>
      </c>
      <c r="C60" s="265" t="s">
        <v>192</v>
      </c>
      <c r="D60" s="250" t="s">
        <v>168</v>
      </c>
      <c r="E60" s="251">
        <v>1</v>
      </c>
      <c r="F60" s="252"/>
      <c r="G60" s="253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2"/>
      <c r="S60" s="232" t="s">
        <v>169</v>
      </c>
      <c r="T60" s="232" t="s">
        <v>170</v>
      </c>
      <c r="U60" s="232">
        <v>0</v>
      </c>
      <c r="V60" s="232">
        <f>ROUND(E60*U60,2)</f>
        <v>0</v>
      </c>
      <c r="W60" s="232"/>
      <c r="X60" s="232" t="s">
        <v>104</v>
      </c>
      <c r="Y60" s="232" t="s">
        <v>105</v>
      </c>
      <c r="Z60" s="212"/>
      <c r="AA60" s="212"/>
      <c r="AB60" s="212"/>
      <c r="AC60" s="212"/>
      <c r="AD60" s="212"/>
      <c r="AE60" s="212"/>
      <c r="AF60" s="212"/>
      <c r="AG60" s="212" t="s">
        <v>106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3">
      <c r="A61" s="229"/>
      <c r="B61" s="230"/>
      <c r="C61" s="267" t="s">
        <v>182</v>
      </c>
      <c r="D61" s="260"/>
      <c r="E61" s="260"/>
      <c r="F61" s="260"/>
      <c r="G61" s="260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183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8" t="s">
        <v>184</v>
      </c>
      <c r="D62" s="236"/>
      <c r="E62" s="237"/>
      <c r="F62" s="238"/>
      <c r="G62" s="238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183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9" t="s">
        <v>185</v>
      </c>
      <c r="D63" s="261"/>
      <c r="E63" s="261"/>
      <c r="F63" s="261"/>
      <c r="G63" s="261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183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9" t="s">
        <v>186</v>
      </c>
      <c r="D64" s="261"/>
      <c r="E64" s="261"/>
      <c r="F64" s="261"/>
      <c r="G64" s="261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183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9" t="s">
        <v>187</v>
      </c>
      <c r="D65" s="261"/>
      <c r="E65" s="261"/>
      <c r="F65" s="261"/>
      <c r="G65" s="261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183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9" t="s">
        <v>188</v>
      </c>
      <c r="D66" s="261"/>
      <c r="E66" s="261"/>
      <c r="F66" s="261"/>
      <c r="G66" s="261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183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189</v>
      </c>
      <c r="D67" s="261"/>
      <c r="E67" s="261"/>
      <c r="F67" s="261"/>
      <c r="G67" s="261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183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9" t="s">
        <v>190</v>
      </c>
      <c r="D68" s="261"/>
      <c r="E68" s="261"/>
      <c r="F68" s="261"/>
      <c r="G68" s="261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183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3">
      <c r="A69" s="248">
        <v>25</v>
      </c>
      <c r="B69" s="249" t="s">
        <v>193</v>
      </c>
      <c r="C69" s="265" t="s">
        <v>194</v>
      </c>
      <c r="D69" s="250" t="s">
        <v>168</v>
      </c>
      <c r="E69" s="251">
        <v>1</v>
      </c>
      <c r="F69" s="252"/>
      <c r="G69" s="253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2"/>
      <c r="S69" s="232" t="s">
        <v>169</v>
      </c>
      <c r="T69" s="232" t="s">
        <v>170</v>
      </c>
      <c r="U69" s="232">
        <v>0</v>
      </c>
      <c r="V69" s="232">
        <f>ROUND(E69*U69,2)</f>
        <v>0</v>
      </c>
      <c r="W69" s="232"/>
      <c r="X69" s="232" t="s">
        <v>104</v>
      </c>
      <c r="Y69" s="232" t="s">
        <v>105</v>
      </c>
      <c r="Z69" s="212"/>
      <c r="AA69" s="212"/>
      <c r="AB69" s="212"/>
      <c r="AC69" s="212"/>
      <c r="AD69" s="212"/>
      <c r="AE69" s="212"/>
      <c r="AF69" s="212"/>
      <c r="AG69" s="212" t="s">
        <v>106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3">
      <c r="A70" s="229"/>
      <c r="B70" s="230"/>
      <c r="C70" s="267" t="s">
        <v>182</v>
      </c>
      <c r="D70" s="260"/>
      <c r="E70" s="260"/>
      <c r="F70" s="260"/>
      <c r="G70" s="260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183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8" t="s">
        <v>184</v>
      </c>
      <c r="D71" s="236"/>
      <c r="E71" s="237"/>
      <c r="F71" s="238"/>
      <c r="G71" s="238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183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9" t="s">
        <v>195</v>
      </c>
      <c r="D72" s="261"/>
      <c r="E72" s="261"/>
      <c r="F72" s="261"/>
      <c r="G72" s="261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183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9" t="s">
        <v>186</v>
      </c>
      <c r="D73" s="261"/>
      <c r="E73" s="261"/>
      <c r="F73" s="261"/>
      <c r="G73" s="261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183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196</v>
      </c>
      <c r="D74" s="261"/>
      <c r="E74" s="261"/>
      <c r="F74" s="261"/>
      <c r="G74" s="261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183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9" t="s">
        <v>188</v>
      </c>
      <c r="D75" s="261"/>
      <c r="E75" s="261"/>
      <c r="F75" s="261"/>
      <c r="G75" s="261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183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9" t="s">
        <v>189</v>
      </c>
      <c r="D76" s="261"/>
      <c r="E76" s="261"/>
      <c r="F76" s="261"/>
      <c r="G76" s="261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183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9" t="s">
        <v>197</v>
      </c>
      <c r="D77" s="261"/>
      <c r="E77" s="261"/>
      <c r="F77" s="261"/>
      <c r="G77" s="261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183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3">
      <c r="A78" s="248">
        <v>26</v>
      </c>
      <c r="B78" s="249" t="s">
        <v>198</v>
      </c>
      <c r="C78" s="265" t="s">
        <v>199</v>
      </c>
      <c r="D78" s="250" t="s">
        <v>168</v>
      </c>
      <c r="E78" s="251">
        <v>1</v>
      </c>
      <c r="F78" s="252"/>
      <c r="G78" s="253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2"/>
      <c r="S78" s="232" t="s">
        <v>169</v>
      </c>
      <c r="T78" s="232" t="s">
        <v>170</v>
      </c>
      <c r="U78" s="232">
        <v>0</v>
      </c>
      <c r="V78" s="232">
        <f>ROUND(E78*U78,2)</f>
        <v>0</v>
      </c>
      <c r="W78" s="232"/>
      <c r="X78" s="232" t="s">
        <v>104</v>
      </c>
      <c r="Y78" s="232" t="s">
        <v>105</v>
      </c>
      <c r="Z78" s="212"/>
      <c r="AA78" s="212"/>
      <c r="AB78" s="212"/>
      <c r="AC78" s="212"/>
      <c r="AD78" s="212"/>
      <c r="AE78" s="212"/>
      <c r="AF78" s="212"/>
      <c r="AG78" s="212" t="s">
        <v>106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3">
      <c r="A79" s="229"/>
      <c r="B79" s="230"/>
      <c r="C79" s="267" t="s">
        <v>182</v>
      </c>
      <c r="D79" s="260"/>
      <c r="E79" s="260"/>
      <c r="F79" s="260"/>
      <c r="G79" s="260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183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8" t="s">
        <v>184</v>
      </c>
      <c r="D80" s="236"/>
      <c r="E80" s="237"/>
      <c r="F80" s="238"/>
      <c r="G80" s="238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183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9" t="s">
        <v>200</v>
      </c>
      <c r="D81" s="261"/>
      <c r="E81" s="261"/>
      <c r="F81" s="261"/>
      <c r="G81" s="261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183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9" t="s">
        <v>186</v>
      </c>
      <c r="D82" s="261"/>
      <c r="E82" s="261"/>
      <c r="F82" s="261"/>
      <c r="G82" s="261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183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9" t="s">
        <v>201</v>
      </c>
      <c r="D83" s="261"/>
      <c r="E83" s="261"/>
      <c r="F83" s="261"/>
      <c r="G83" s="261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183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9" t="s">
        <v>188</v>
      </c>
      <c r="D84" s="261"/>
      <c r="E84" s="261"/>
      <c r="F84" s="261"/>
      <c r="G84" s="261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183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9" t="s">
        <v>189</v>
      </c>
      <c r="D85" s="261"/>
      <c r="E85" s="261"/>
      <c r="F85" s="261"/>
      <c r="G85" s="261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183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9" t="s">
        <v>197</v>
      </c>
      <c r="D86" s="261"/>
      <c r="E86" s="261"/>
      <c r="F86" s="261"/>
      <c r="G86" s="261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183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3">
      <c r="A87" s="248">
        <v>27</v>
      </c>
      <c r="B87" s="249" t="s">
        <v>202</v>
      </c>
      <c r="C87" s="265" t="s">
        <v>203</v>
      </c>
      <c r="D87" s="250" t="s">
        <v>168</v>
      </c>
      <c r="E87" s="251">
        <v>1</v>
      </c>
      <c r="F87" s="252"/>
      <c r="G87" s="253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2"/>
      <c r="S87" s="232" t="s">
        <v>169</v>
      </c>
      <c r="T87" s="232" t="s">
        <v>170</v>
      </c>
      <c r="U87" s="232">
        <v>0</v>
      </c>
      <c r="V87" s="232">
        <f>ROUND(E87*U87,2)</f>
        <v>0</v>
      </c>
      <c r="W87" s="232"/>
      <c r="X87" s="232" t="s">
        <v>104</v>
      </c>
      <c r="Y87" s="232" t="s">
        <v>105</v>
      </c>
      <c r="Z87" s="212"/>
      <c r="AA87" s="212"/>
      <c r="AB87" s="212"/>
      <c r="AC87" s="212"/>
      <c r="AD87" s="212"/>
      <c r="AE87" s="212"/>
      <c r="AF87" s="212"/>
      <c r="AG87" s="212" t="s">
        <v>106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3">
      <c r="A88" s="229"/>
      <c r="B88" s="230"/>
      <c r="C88" s="267" t="s">
        <v>182</v>
      </c>
      <c r="D88" s="260"/>
      <c r="E88" s="260"/>
      <c r="F88" s="260"/>
      <c r="G88" s="260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183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8" t="s">
        <v>184</v>
      </c>
      <c r="D89" s="236"/>
      <c r="E89" s="237"/>
      <c r="F89" s="238"/>
      <c r="G89" s="238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183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9" t="s">
        <v>204</v>
      </c>
      <c r="D90" s="261"/>
      <c r="E90" s="261"/>
      <c r="F90" s="261"/>
      <c r="G90" s="261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183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69" t="s">
        <v>186</v>
      </c>
      <c r="D91" s="261"/>
      <c r="E91" s="261"/>
      <c r="F91" s="261"/>
      <c r="G91" s="261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183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9" t="s">
        <v>205</v>
      </c>
      <c r="D92" s="261"/>
      <c r="E92" s="261"/>
      <c r="F92" s="261"/>
      <c r="G92" s="261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183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9" t="s">
        <v>188</v>
      </c>
      <c r="D93" s="261"/>
      <c r="E93" s="261"/>
      <c r="F93" s="261"/>
      <c r="G93" s="261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183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9" t="s">
        <v>189</v>
      </c>
      <c r="D94" s="261"/>
      <c r="E94" s="261"/>
      <c r="F94" s="261"/>
      <c r="G94" s="261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183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9" t="s">
        <v>197</v>
      </c>
      <c r="D95" s="261"/>
      <c r="E95" s="261"/>
      <c r="F95" s="261"/>
      <c r="G95" s="261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183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9" t="s">
        <v>206</v>
      </c>
      <c r="D96" s="261"/>
      <c r="E96" s="261"/>
      <c r="F96" s="261"/>
      <c r="G96" s="261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183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9" t="s">
        <v>207</v>
      </c>
      <c r="D97" s="261"/>
      <c r="E97" s="261"/>
      <c r="F97" s="261"/>
      <c r="G97" s="261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183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9" t="s">
        <v>208</v>
      </c>
      <c r="D98" s="261"/>
      <c r="E98" s="261"/>
      <c r="F98" s="261"/>
      <c r="G98" s="261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183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3">
      <c r="A99" s="248">
        <v>28</v>
      </c>
      <c r="B99" s="249" t="s">
        <v>209</v>
      </c>
      <c r="C99" s="265" t="s">
        <v>210</v>
      </c>
      <c r="D99" s="250" t="s">
        <v>168</v>
      </c>
      <c r="E99" s="251">
        <v>1</v>
      </c>
      <c r="F99" s="252"/>
      <c r="G99" s="253">
        <f>ROUND(E99*F99,2)</f>
        <v>0</v>
      </c>
      <c r="H99" s="233"/>
      <c r="I99" s="232">
        <f>ROUND(E99*H99,2)</f>
        <v>0</v>
      </c>
      <c r="J99" s="233"/>
      <c r="K99" s="232">
        <f>ROUND(E99*J99,2)</f>
        <v>0</v>
      </c>
      <c r="L99" s="232">
        <v>21</v>
      </c>
      <c r="M99" s="232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2"/>
      <c r="S99" s="232" t="s">
        <v>169</v>
      </c>
      <c r="T99" s="232" t="s">
        <v>170</v>
      </c>
      <c r="U99" s="232">
        <v>0</v>
      </c>
      <c r="V99" s="232">
        <f>ROUND(E99*U99,2)</f>
        <v>0</v>
      </c>
      <c r="W99" s="232"/>
      <c r="X99" s="232" t="s">
        <v>104</v>
      </c>
      <c r="Y99" s="232" t="s">
        <v>105</v>
      </c>
      <c r="Z99" s="212"/>
      <c r="AA99" s="212"/>
      <c r="AB99" s="212"/>
      <c r="AC99" s="212"/>
      <c r="AD99" s="212"/>
      <c r="AE99" s="212"/>
      <c r="AF99" s="212"/>
      <c r="AG99" s="212" t="s">
        <v>106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3">
      <c r="A100" s="229"/>
      <c r="B100" s="230"/>
      <c r="C100" s="267" t="s">
        <v>182</v>
      </c>
      <c r="D100" s="260"/>
      <c r="E100" s="260"/>
      <c r="F100" s="260"/>
      <c r="G100" s="260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183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68" t="s">
        <v>184</v>
      </c>
      <c r="D101" s="236"/>
      <c r="E101" s="237"/>
      <c r="F101" s="238"/>
      <c r="G101" s="238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183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9" t="s">
        <v>211</v>
      </c>
      <c r="D102" s="261"/>
      <c r="E102" s="261"/>
      <c r="F102" s="261"/>
      <c r="G102" s="261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183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8" t="s">
        <v>184</v>
      </c>
      <c r="D103" s="236"/>
      <c r="E103" s="237"/>
      <c r="F103" s="238"/>
      <c r="G103" s="238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183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69" t="s">
        <v>212</v>
      </c>
      <c r="D104" s="261"/>
      <c r="E104" s="261"/>
      <c r="F104" s="261"/>
      <c r="G104" s="261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183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9" t="s">
        <v>213</v>
      </c>
      <c r="D105" s="261"/>
      <c r="E105" s="261"/>
      <c r="F105" s="261"/>
      <c r="G105" s="261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183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9" t="s">
        <v>188</v>
      </c>
      <c r="D106" s="261"/>
      <c r="E106" s="261"/>
      <c r="F106" s="261"/>
      <c r="G106" s="261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183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9" t="s">
        <v>189</v>
      </c>
      <c r="D107" s="261"/>
      <c r="E107" s="261"/>
      <c r="F107" s="261"/>
      <c r="G107" s="261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183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3">
      <c r="A108" s="248">
        <v>29</v>
      </c>
      <c r="B108" s="249" t="s">
        <v>214</v>
      </c>
      <c r="C108" s="265" t="s">
        <v>215</v>
      </c>
      <c r="D108" s="250" t="s">
        <v>168</v>
      </c>
      <c r="E108" s="251">
        <v>1</v>
      </c>
      <c r="F108" s="252"/>
      <c r="G108" s="253">
        <f>ROUND(E108*F108,2)</f>
        <v>0</v>
      </c>
      <c r="H108" s="233"/>
      <c r="I108" s="232">
        <f>ROUND(E108*H108,2)</f>
        <v>0</v>
      </c>
      <c r="J108" s="233"/>
      <c r="K108" s="232">
        <f>ROUND(E108*J108,2)</f>
        <v>0</v>
      </c>
      <c r="L108" s="232">
        <v>21</v>
      </c>
      <c r="M108" s="232">
        <f>G108*(1+L108/100)</f>
        <v>0</v>
      </c>
      <c r="N108" s="231">
        <v>0</v>
      </c>
      <c r="O108" s="231">
        <f>ROUND(E108*N108,2)</f>
        <v>0</v>
      </c>
      <c r="P108" s="231">
        <v>0</v>
      </c>
      <c r="Q108" s="231">
        <f>ROUND(E108*P108,2)</f>
        <v>0</v>
      </c>
      <c r="R108" s="232"/>
      <c r="S108" s="232" t="s">
        <v>169</v>
      </c>
      <c r="T108" s="232" t="s">
        <v>170</v>
      </c>
      <c r="U108" s="232">
        <v>0</v>
      </c>
      <c r="V108" s="232">
        <f>ROUND(E108*U108,2)</f>
        <v>0</v>
      </c>
      <c r="W108" s="232"/>
      <c r="X108" s="232" t="s">
        <v>104</v>
      </c>
      <c r="Y108" s="232" t="s">
        <v>105</v>
      </c>
      <c r="Z108" s="212"/>
      <c r="AA108" s="212"/>
      <c r="AB108" s="212"/>
      <c r="AC108" s="212"/>
      <c r="AD108" s="212"/>
      <c r="AE108" s="212"/>
      <c r="AF108" s="212"/>
      <c r="AG108" s="212" t="s">
        <v>106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3">
      <c r="A109" s="229"/>
      <c r="B109" s="230"/>
      <c r="C109" s="267" t="s">
        <v>216</v>
      </c>
      <c r="D109" s="260"/>
      <c r="E109" s="260"/>
      <c r="F109" s="260"/>
      <c r="G109" s="260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183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8" t="s">
        <v>184</v>
      </c>
      <c r="D110" s="236"/>
      <c r="E110" s="237"/>
      <c r="F110" s="238"/>
      <c r="G110" s="238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183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69" t="s">
        <v>217</v>
      </c>
      <c r="D111" s="261"/>
      <c r="E111" s="261"/>
      <c r="F111" s="261"/>
      <c r="G111" s="261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2"/>
      <c r="AA111" s="212"/>
      <c r="AB111" s="212"/>
      <c r="AC111" s="212"/>
      <c r="AD111" s="212"/>
      <c r="AE111" s="212"/>
      <c r="AF111" s="212"/>
      <c r="AG111" s="212" t="s">
        <v>183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3">
      <c r="A112" s="229"/>
      <c r="B112" s="230"/>
      <c r="C112" s="269" t="s">
        <v>218</v>
      </c>
      <c r="D112" s="261"/>
      <c r="E112" s="261"/>
      <c r="F112" s="261"/>
      <c r="G112" s="261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183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69" t="s">
        <v>213</v>
      </c>
      <c r="D113" s="261"/>
      <c r="E113" s="261"/>
      <c r="F113" s="261"/>
      <c r="G113" s="261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183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9" t="s">
        <v>274</v>
      </c>
      <c r="D114" s="261"/>
      <c r="E114" s="261"/>
      <c r="F114" s="261"/>
      <c r="G114" s="261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183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69" t="s">
        <v>275</v>
      </c>
      <c r="D115" s="261"/>
      <c r="E115" s="261"/>
      <c r="F115" s="261"/>
      <c r="G115" s="261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183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69" t="s">
        <v>219</v>
      </c>
      <c r="D116" s="261"/>
      <c r="E116" s="261"/>
      <c r="F116" s="261"/>
      <c r="G116" s="261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183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69" t="s">
        <v>220</v>
      </c>
      <c r="D117" s="261"/>
      <c r="E117" s="261"/>
      <c r="F117" s="261"/>
      <c r="G117" s="261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183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69" t="s">
        <v>221</v>
      </c>
      <c r="D118" s="261"/>
      <c r="E118" s="261"/>
      <c r="F118" s="261"/>
      <c r="G118" s="261"/>
      <c r="H118" s="232"/>
      <c r="I118" s="232"/>
      <c r="J118" s="232"/>
      <c r="K118" s="232"/>
      <c r="L118" s="232"/>
      <c r="M118" s="232"/>
      <c r="N118" s="231"/>
      <c r="O118" s="231"/>
      <c r="P118" s="231"/>
      <c r="Q118" s="231"/>
      <c r="R118" s="232"/>
      <c r="S118" s="232"/>
      <c r="T118" s="232"/>
      <c r="U118" s="232"/>
      <c r="V118" s="232"/>
      <c r="W118" s="232"/>
      <c r="X118" s="232"/>
      <c r="Y118" s="232"/>
      <c r="Z118" s="212"/>
      <c r="AA118" s="212"/>
      <c r="AB118" s="212"/>
      <c r="AC118" s="212"/>
      <c r="AD118" s="212"/>
      <c r="AE118" s="212"/>
      <c r="AF118" s="212"/>
      <c r="AG118" s="212" t="s">
        <v>183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3">
      <c r="A119" s="241" t="s">
        <v>98</v>
      </c>
      <c r="B119" s="242" t="s">
        <v>65</v>
      </c>
      <c r="C119" s="263" t="s">
        <v>66</v>
      </c>
      <c r="D119" s="243"/>
      <c r="E119" s="244"/>
      <c r="F119" s="245"/>
      <c r="G119" s="246">
        <f>SUMIF(AG120:AG132,"&lt;&gt;NOR",G120:G132)</f>
        <v>0</v>
      </c>
      <c r="H119" s="240"/>
      <c r="I119" s="240">
        <f>SUM(I120:I132)</f>
        <v>0</v>
      </c>
      <c r="J119" s="240"/>
      <c r="K119" s="240">
        <f>SUM(K120:K132)</f>
        <v>0</v>
      </c>
      <c r="L119" s="240"/>
      <c r="M119" s="240">
        <f>SUM(M120:M132)</f>
        <v>0</v>
      </c>
      <c r="N119" s="239"/>
      <c r="O119" s="239">
        <f>SUM(O120:O132)</f>
        <v>0</v>
      </c>
      <c r="P119" s="239"/>
      <c r="Q119" s="239">
        <f>SUM(Q120:Q132)</f>
        <v>0</v>
      </c>
      <c r="R119" s="240"/>
      <c r="S119" s="240"/>
      <c r="T119" s="240"/>
      <c r="U119" s="240"/>
      <c r="V119" s="240">
        <f>SUM(V120:V132)</f>
        <v>0</v>
      </c>
      <c r="W119" s="240"/>
      <c r="X119" s="240"/>
      <c r="Y119" s="240"/>
      <c r="AG119" t="s">
        <v>99</v>
      </c>
    </row>
    <row r="120" spans="1:60" outlineLevel="1" x14ac:dyDescent="0.3">
      <c r="A120" s="248">
        <v>30</v>
      </c>
      <c r="B120" s="249" t="s">
        <v>222</v>
      </c>
      <c r="C120" s="265" t="s">
        <v>223</v>
      </c>
      <c r="D120" s="250" t="s">
        <v>168</v>
      </c>
      <c r="E120" s="251">
        <v>1</v>
      </c>
      <c r="F120" s="252"/>
      <c r="G120" s="253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2"/>
      <c r="S120" s="232" t="s">
        <v>169</v>
      </c>
      <c r="T120" s="232" t="s">
        <v>170</v>
      </c>
      <c r="U120" s="232">
        <v>0</v>
      </c>
      <c r="V120" s="232">
        <f>ROUND(E120*U120,2)</f>
        <v>0</v>
      </c>
      <c r="W120" s="232"/>
      <c r="X120" s="232" t="s">
        <v>104</v>
      </c>
      <c r="Y120" s="232" t="s">
        <v>105</v>
      </c>
      <c r="Z120" s="212"/>
      <c r="AA120" s="212"/>
      <c r="AB120" s="212"/>
      <c r="AC120" s="212"/>
      <c r="AD120" s="212"/>
      <c r="AE120" s="212"/>
      <c r="AF120" s="212"/>
      <c r="AG120" s="212" t="s">
        <v>106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3">
      <c r="A121" s="229"/>
      <c r="B121" s="230"/>
      <c r="C121" s="267" t="s">
        <v>276</v>
      </c>
      <c r="D121" s="260"/>
      <c r="E121" s="260"/>
      <c r="F121" s="260"/>
      <c r="G121" s="260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183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68" t="s">
        <v>184</v>
      </c>
      <c r="D122" s="236"/>
      <c r="E122" s="237"/>
      <c r="F122" s="238"/>
      <c r="G122" s="238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2"/>
      <c r="AA122" s="212"/>
      <c r="AB122" s="212"/>
      <c r="AC122" s="212"/>
      <c r="AD122" s="212"/>
      <c r="AE122" s="212"/>
      <c r="AF122" s="212"/>
      <c r="AG122" s="212" t="s">
        <v>183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9" t="s">
        <v>224</v>
      </c>
      <c r="D123" s="261"/>
      <c r="E123" s="261"/>
      <c r="F123" s="261"/>
      <c r="G123" s="261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183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9" t="s">
        <v>225</v>
      </c>
      <c r="D124" s="261"/>
      <c r="E124" s="261"/>
      <c r="F124" s="261"/>
      <c r="G124" s="261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2"/>
      <c r="AA124" s="212"/>
      <c r="AB124" s="212"/>
      <c r="AC124" s="212"/>
      <c r="AD124" s="212"/>
      <c r="AE124" s="212"/>
      <c r="AF124" s="212"/>
      <c r="AG124" s="212" t="s">
        <v>183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69" t="s">
        <v>226</v>
      </c>
      <c r="D125" s="261"/>
      <c r="E125" s="261"/>
      <c r="F125" s="261"/>
      <c r="G125" s="261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183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3">
      <c r="A126" s="229"/>
      <c r="B126" s="230"/>
      <c r="C126" s="269" t="s">
        <v>227</v>
      </c>
      <c r="D126" s="261"/>
      <c r="E126" s="261"/>
      <c r="F126" s="261"/>
      <c r="G126" s="261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183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3">
      <c r="A127" s="248">
        <v>31</v>
      </c>
      <c r="B127" s="249" t="s">
        <v>228</v>
      </c>
      <c r="C127" s="265" t="s">
        <v>229</v>
      </c>
      <c r="D127" s="250" t="s">
        <v>168</v>
      </c>
      <c r="E127" s="251">
        <v>1</v>
      </c>
      <c r="F127" s="252"/>
      <c r="G127" s="253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21</v>
      </c>
      <c r="M127" s="232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2"/>
      <c r="S127" s="232" t="s">
        <v>169</v>
      </c>
      <c r="T127" s="232" t="s">
        <v>170</v>
      </c>
      <c r="U127" s="232">
        <v>0</v>
      </c>
      <c r="V127" s="232">
        <f>ROUND(E127*U127,2)</f>
        <v>0</v>
      </c>
      <c r="W127" s="232"/>
      <c r="X127" s="232" t="s">
        <v>104</v>
      </c>
      <c r="Y127" s="232" t="s">
        <v>105</v>
      </c>
      <c r="Z127" s="212"/>
      <c r="AA127" s="212"/>
      <c r="AB127" s="212"/>
      <c r="AC127" s="212"/>
      <c r="AD127" s="212"/>
      <c r="AE127" s="212"/>
      <c r="AF127" s="212"/>
      <c r="AG127" s="212" t="s">
        <v>106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3">
      <c r="A128" s="229"/>
      <c r="B128" s="230"/>
      <c r="C128" s="267" t="s">
        <v>230</v>
      </c>
      <c r="D128" s="260"/>
      <c r="E128" s="260"/>
      <c r="F128" s="260"/>
      <c r="G128" s="260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183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8" t="s">
        <v>184</v>
      </c>
      <c r="D129" s="236"/>
      <c r="E129" s="237"/>
      <c r="F129" s="238"/>
      <c r="G129" s="238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183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69" t="s">
        <v>231</v>
      </c>
      <c r="D130" s="261"/>
      <c r="E130" s="261"/>
      <c r="F130" s="261"/>
      <c r="G130" s="261"/>
      <c r="H130" s="232"/>
      <c r="I130" s="232"/>
      <c r="J130" s="232"/>
      <c r="K130" s="232"/>
      <c r="L130" s="232"/>
      <c r="M130" s="232"/>
      <c r="N130" s="231"/>
      <c r="O130" s="231"/>
      <c r="P130" s="231"/>
      <c r="Q130" s="231"/>
      <c r="R130" s="232"/>
      <c r="S130" s="232"/>
      <c r="T130" s="232"/>
      <c r="U130" s="232"/>
      <c r="V130" s="232"/>
      <c r="W130" s="232"/>
      <c r="X130" s="232"/>
      <c r="Y130" s="232"/>
      <c r="Z130" s="212"/>
      <c r="AA130" s="212"/>
      <c r="AB130" s="212"/>
      <c r="AC130" s="212"/>
      <c r="AD130" s="212"/>
      <c r="AE130" s="212"/>
      <c r="AF130" s="212"/>
      <c r="AG130" s="212" t="s">
        <v>183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69" t="s">
        <v>232</v>
      </c>
      <c r="D131" s="261"/>
      <c r="E131" s="261"/>
      <c r="F131" s="261"/>
      <c r="G131" s="261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2"/>
      <c r="AA131" s="212"/>
      <c r="AB131" s="212"/>
      <c r="AC131" s="212"/>
      <c r="AD131" s="212"/>
      <c r="AE131" s="212"/>
      <c r="AF131" s="212"/>
      <c r="AG131" s="212" t="s">
        <v>183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69" t="s">
        <v>233</v>
      </c>
      <c r="D132" s="261"/>
      <c r="E132" s="261"/>
      <c r="F132" s="261"/>
      <c r="G132" s="261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183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x14ac:dyDescent="0.3">
      <c r="A133" s="241" t="s">
        <v>98</v>
      </c>
      <c r="B133" s="242" t="s">
        <v>67</v>
      </c>
      <c r="C133" s="263" t="s">
        <v>68</v>
      </c>
      <c r="D133" s="243"/>
      <c r="E133" s="244"/>
      <c r="F133" s="245"/>
      <c r="G133" s="246">
        <f>SUMIF(AG134:AG140,"&lt;&gt;NOR",G134:G140)</f>
        <v>0</v>
      </c>
      <c r="H133" s="240"/>
      <c r="I133" s="240">
        <f>SUM(I134:I140)</f>
        <v>0</v>
      </c>
      <c r="J133" s="240"/>
      <c r="K133" s="240">
        <f>SUM(K134:K140)</f>
        <v>0</v>
      </c>
      <c r="L133" s="240"/>
      <c r="M133" s="240">
        <f>SUM(M134:M140)</f>
        <v>0</v>
      </c>
      <c r="N133" s="239"/>
      <c r="O133" s="239">
        <f>SUM(O134:O140)</f>
        <v>0</v>
      </c>
      <c r="P133" s="239"/>
      <c r="Q133" s="239">
        <f>SUM(Q134:Q140)</f>
        <v>0</v>
      </c>
      <c r="R133" s="240"/>
      <c r="S133" s="240"/>
      <c r="T133" s="240"/>
      <c r="U133" s="240"/>
      <c r="V133" s="240">
        <f>SUM(V134:V140)</f>
        <v>128.1</v>
      </c>
      <c r="W133" s="240"/>
      <c r="X133" s="240"/>
      <c r="Y133" s="240"/>
      <c r="AG133" t="s">
        <v>99</v>
      </c>
    </row>
    <row r="134" spans="1:60" outlineLevel="1" x14ac:dyDescent="0.3">
      <c r="A134" s="248">
        <v>32</v>
      </c>
      <c r="B134" s="249" t="s">
        <v>234</v>
      </c>
      <c r="C134" s="265" t="s">
        <v>235</v>
      </c>
      <c r="D134" s="250" t="s">
        <v>143</v>
      </c>
      <c r="E134" s="251">
        <v>256.036</v>
      </c>
      <c r="F134" s="252"/>
      <c r="G134" s="253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2"/>
      <c r="S134" s="232" t="s">
        <v>103</v>
      </c>
      <c r="T134" s="232" t="s">
        <v>103</v>
      </c>
      <c r="U134" s="232">
        <v>0</v>
      </c>
      <c r="V134" s="232">
        <f>ROUND(E134*U134,2)</f>
        <v>0</v>
      </c>
      <c r="W134" s="232"/>
      <c r="X134" s="232" t="s">
        <v>104</v>
      </c>
      <c r="Y134" s="232" t="s">
        <v>105</v>
      </c>
      <c r="Z134" s="212"/>
      <c r="AA134" s="212"/>
      <c r="AB134" s="212"/>
      <c r="AC134" s="212"/>
      <c r="AD134" s="212"/>
      <c r="AE134" s="212"/>
      <c r="AF134" s="212"/>
      <c r="AG134" s="212" t="s">
        <v>106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66" t="s">
        <v>236</v>
      </c>
      <c r="D135" s="234"/>
      <c r="E135" s="235">
        <v>256.036</v>
      </c>
      <c r="F135" s="232"/>
      <c r="G135" s="232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114</v>
      </c>
      <c r="AH135" s="212">
        <v>7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0.6" outlineLevel="1" x14ac:dyDescent="0.3">
      <c r="A136" s="248">
        <v>33</v>
      </c>
      <c r="B136" s="249" t="s">
        <v>237</v>
      </c>
      <c r="C136" s="265" t="s">
        <v>238</v>
      </c>
      <c r="D136" s="250" t="s">
        <v>143</v>
      </c>
      <c r="E136" s="251">
        <v>5.4</v>
      </c>
      <c r="F136" s="252"/>
      <c r="G136" s="253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1">
        <v>0</v>
      </c>
      <c r="O136" s="231">
        <f>ROUND(E136*N136,2)</f>
        <v>0</v>
      </c>
      <c r="P136" s="231">
        <v>0</v>
      </c>
      <c r="Q136" s="231">
        <f>ROUND(E136*P136,2)</f>
        <v>0</v>
      </c>
      <c r="R136" s="232"/>
      <c r="S136" s="232" t="s">
        <v>103</v>
      </c>
      <c r="T136" s="232" t="s">
        <v>103</v>
      </c>
      <c r="U136" s="232">
        <v>0</v>
      </c>
      <c r="V136" s="232">
        <f>ROUND(E136*U136,2)</f>
        <v>0</v>
      </c>
      <c r="W136" s="232"/>
      <c r="X136" s="232" t="s">
        <v>104</v>
      </c>
      <c r="Y136" s="232" t="s">
        <v>105</v>
      </c>
      <c r="Z136" s="212"/>
      <c r="AA136" s="212"/>
      <c r="AB136" s="212"/>
      <c r="AC136" s="212"/>
      <c r="AD136" s="212"/>
      <c r="AE136" s="212"/>
      <c r="AF136" s="212"/>
      <c r="AG136" s="212" t="s">
        <v>106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3">
      <c r="A137" s="229"/>
      <c r="B137" s="230"/>
      <c r="C137" s="266" t="s">
        <v>239</v>
      </c>
      <c r="D137" s="234"/>
      <c r="E137" s="235">
        <v>5.4</v>
      </c>
      <c r="F137" s="232"/>
      <c r="G137" s="232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114</v>
      </c>
      <c r="AH137" s="212">
        <v>7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3">
      <c r="A138" s="248">
        <v>34</v>
      </c>
      <c r="B138" s="249" t="s">
        <v>240</v>
      </c>
      <c r="C138" s="265" t="s">
        <v>241</v>
      </c>
      <c r="D138" s="250" t="s">
        <v>143</v>
      </c>
      <c r="E138" s="251">
        <v>261.43599999999998</v>
      </c>
      <c r="F138" s="252"/>
      <c r="G138" s="253">
        <f>ROUND(E138*F138,2)</f>
        <v>0</v>
      </c>
      <c r="H138" s="233"/>
      <c r="I138" s="232">
        <f>ROUND(E138*H138,2)</f>
        <v>0</v>
      </c>
      <c r="J138" s="233"/>
      <c r="K138" s="232">
        <f>ROUND(E138*J138,2)</f>
        <v>0</v>
      </c>
      <c r="L138" s="232">
        <v>21</v>
      </c>
      <c r="M138" s="232">
        <f>G138*(1+L138/100)</f>
        <v>0</v>
      </c>
      <c r="N138" s="231">
        <v>0</v>
      </c>
      <c r="O138" s="231">
        <f>ROUND(E138*N138,2)</f>
        <v>0</v>
      </c>
      <c r="P138" s="231">
        <v>0</v>
      </c>
      <c r="Q138" s="231">
        <f>ROUND(E138*P138,2)</f>
        <v>0</v>
      </c>
      <c r="R138" s="232"/>
      <c r="S138" s="232" t="s">
        <v>103</v>
      </c>
      <c r="T138" s="232" t="s">
        <v>103</v>
      </c>
      <c r="U138" s="232">
        <v>0.49</v>
      </c>
      <c r="V138" s="232">
        <f>ROUND(E138*U138,2)</f>
        <v>128.1</v>
      </c>
      <c r="W138" s="232"/>
      <c r="X138" s="232" t="s">
        <v>242</v>
      </c>
      <c r="Y138" s="232" t="s">
        <v>105</v>
      </c>
      <c r="Z138" s="212"/>
      <c r="AA138" s="212"/>
      <c r="AB138" s="212"/>
      <c r="AC138" s="212"/>
      <c r="AD138" s="212"/>
      <c r="AE138" s="212"/>
      <c r="AF138" s="212"/>
      <c r="AG138" s="212" t="s">
        <v>243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3">
      <c r="A139" s="229"/>
      <c r="B139" s="230"/>
      <c r="C139" s="267" t="s">
        <v>244</v>
      </c>
      <c r="D139" s="260"/>
      <c r="E139" s="260"/>
      <c r="F139" s="260"/>
      <c r="G139" s="260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2"/>
      <c r="AA139" s="212"/>
      <c r="AB139" s="212"/>
      <c r="AC139" s="212"/>
      <c r="AD139" s="212"/>
      <c r="AE139" s="212"/>
      <c r="AF139" s="212"/>
      <c r="AG139" s="212" t="s">
        <v>183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3">
      <c r="A140" s="254">
        <v>35</v>
      </c>
      <c r="B140" s="255" t="s">
        <v>245</v>
      </c>
      <c r="C140" s="264" t="s">
        <v>246</v>
      </c>
      <c r="D140" s="256" t="s">
        <v>143</v>
      </c>
      <c r="E140" s="257">
        <v>4967.2839999999997</v>
      </c>
      <c r="F140" s="258"/>
      <c r="G140" s="259">
        <f>ROUND(E140*F140,2)</f>
        <v>0</v>
      </c>
      <c r="H140" s="233"/>
      <c r="I140" s="232">
        <f>ROUND(E140*H140,2)</f>
        <v>0</v>
      </c>
      <c r="J140" s="233"/>
      <c r="K140" s="232">
        <f>ROUND(E140*J140,2)</f>
        <v>0</v>
      </c>
      <c r="L140" s="232">
        <v>21</v>
      </c>
      <c r="M140" s="232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2"/>
      <c r="S140" s="232" t="s">
        <v>103</v>
      </c>
      <c r="T140" s="232" t="s">
        <v>103</v>
      </c>
      <c r="U140" s="232">
        <v>0</v>
      </c>
      <c r="V140" s="232">
        <f>ROUND(E140*U140,2)</f>
        <v>0</v>
      </c>
      <c r="W140" s="232"/>
      <c r="X140" s="232" t="s">
        <v>242</v>
      </c>
      <c r="Y140" s="232" t="s">
        <v>105</v>
      </c>
      <c r="Z140" s="212"/>
      <c r="AA140" s="212"/>
      <c r="AB140" s="212"/>
      <c r="AC140" s="212"/>
      <c r="AD140" s="212"/>
      <c r="AE140" s="212"/>
      <c r="AF140" s="212"/>
      <c r="AG140" s="212" t="s">
        <v>243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x14ac:dyDescent="0.3">
      <c r="A141" s="241" t="s">
        <v>98</v>
      </c>
      <c r="B141" s="242" t="s">
        <v>70</v>
      </c>
      <c r="C141" s="263" t="s">
        <v>29</v>
      </c>
      <c r="D141" s="243"/>
      <c r="E141" s="244"/>
      <c r="F141" s="245"/>
      <c r="G141" s="246">
        <f>SUMIF(AG142:AG154,"&lt;&gt;NOR",G142:G154)</f>
        <v>0</v>
      </c>
      <c r="H141" s="240"/>
      <c r="I141" s="240">
        <f>SUM(I142:I154)</f>
        <v>0</v>
      </c>
      <c r="J141" s="240"/>
      <c r="K141" s="240">
        <f>SUM(K142:K154)</f>
        <v>0</v>
      </c>
      <c r="L141" s="240"/>
      <c r="M141" s="240">
        <f>SUM(M142:M154)</f>
        <v>0</v>
      </c>
      <c r="N141" s="239"/>
      <c r="O141" s="239">
        <f>SUM(O142:O154)</f>
        <v>0</v>
      </c>
      <c r="P141" s="239"/>
      <c r="Q141" s="239">
        <f>SUM(Q142:Q154)</f>
        <v>0</v>
      </c>
      <c r="R141" s="240"/>
      <c r="S141" s="240"/>
      <c r="T141" s="240"/>
      <c r="U141" s="240"/>
      <c r="V141" s="240">
        <f>SUM(V142:V154)</f>
        <v>0</v>
      </c>
      <c r="W141" s="240"/>
      <c r="X141" s="240"/>
      <c r="Y141" s="240"/>
      <c r="AG141" t="s">
        <v>99</v>
      </c>
    </row>
    <row r="142" spans="1:60" outlineLevel="1" x14ac:dyDescent="0.3">
      <c r="A142" s="248">
        <v>36</v>
      </c>
      <c r="B142" s="249" t="s">
        <v>247</v>
      </c>
      <c r="C142" s="265" t="s">
        <v>248</v>
      </c>
      <c r="D142" s="250" t="s">
        <v>249</v>
      </c>
      <c r="E142" s="251">
        <v>1</v>
      </c>
      <c r="F142" s="252"/>
      <c r="G142" s="253">
        <f>ROUND(E142*F142,2)</f>
        <v>0</v>
      </c>
      <c r="H142" s="233"/>
      <c r="I142" s="232">
        <f>ROUND(E142*H142,2)</f>
        <v>0</v>
      </c>
      <c r="J142" s="233"/>
      <c r="K142" s="232">
        <f>ROUND(E142*J142,2)</f>
        <v>0</v>
      </c>
      <c r="L142" s="232">
        <v>21</v>
      </c>
      <c r="M142" s="232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2"/>
      <c r="S142" s="232" t="s">
        <v>103</v>
      </c>
      <c r="T142" s="232" t="s">
        <v>170</v>
      </c>
      <c r="U142" s="232">
        <v>0</v>
      </c>
      <c r="V142" s="232">
        <f>ROUND(E142*U142,2)</f>
        <v>0</v>
      </c>
      <c r="W142" s="232"/>
      <c r="X142" s="232" t="s">
        <v>250</v>
      </c>
      <c r="Y142" s="232" t="s">
        <v>105</v>
      </c>
      <c r="Z142" s="212"/>
      <c r="AA142" s="212"/>
      <c r="AB142" s="212"/>
      <c r="AC142" s="212"/>
      <c r="AD142" s="212"/>
      <c r="AE142" s="212"/>
      <c r="AF142" s="212"/>
      <c r="AG142" s="212" t="s">
        <v>251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3">
      <c r="A143" s="229"/>
      <c r="B143" s="230"/>
      <c r="C143" s="267" t="s">
        <v>252</v>
      </c>
      <c r="D143" s="260"/>
      <c r="E143" s="260"/>
      <c r="F143" s="260"/>
      <c r="G143" s="260"/>
      <c r="H143" s="232"/>
      <c r="I143" s="232"/>
      <c r="J143" s="232"/>
      <c r="K143" s="232"/>
      <c r="L143" s="232"/>
      <c r="M143" s="232"/>
      <c r="N143" s="231"/>
      <c r="O143" s="231"/>
      <c r="P143" s="231"/>
      <c r="Q143" s="231"/>
      <c r="R143" s="232"/>
      <c r="S143" s="232"/>
      <c r="T143" s="232"/>
      <c r="U143" s="232"/>
      <c r="V143" s="232"/>
      <c r="W143" s="232"/>
      <c r="X143" s="232"/>
      <c r="Y143" s="232"/>
      <c r="Z143" s="212"/>
      <c r="AA143" s="212"/>
      <c r="AB143" s="212"/>
      <c r="AC143" s="212"/>
      <c r="AD143" s="212"/>
      <c r="AE143" s="212"/>
      <c r="AF143" s="212"/>
      <c r="AG143" s="212" t="s">
        <v>183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69" t="s">
        <v>253</v>
      </c>
      <c r="D144" s="261"/>
      <c r="E144" s="261"/>
      <c r="F144" s="261"/>
      <c r="G144" s="261"/>
      <c r="H144" s="232"/>
      <c r="I144" s="232"/>
      <c r="J144" s="232"/>
      <c r="K144" s="232"/>
      <c r="L144" s="232"/>
      <c r="M144" s="232"/>
      <c r="N144" s="231"/>
      <c r="O144" s="231"/>
      <c r="P144" s="231"/>
      <c r="Q144" s="231"/>
      <c r="R144" s="232"/>
      <c r="S144" s="232"/>
      <c r="T144" s="232"/>
      <c r="U144" s="232"/>
      <c r="V144" s="232"/>
      <c r="W144" s="232"/>
      <c r="X144" s="232"/>
      <c r="Y144" s="232"/>
      <c r="Z144" s="212"/>
      <c r="AA144" s="212"/>
      <c r="AB144" s="212"/>
      <c r="AC144" s="212"/>
      <c r="AD144" s="212"/>
      <c r="AE144" s="212"/>
      <c r="AF144" s="212"/>
      <c r="AG144" s="212" t="s">
        <v>183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3">
      <c r="A145" s="248">
        <v>37</v>
      </c>
      <c r="B145" s="249" t="s">
        <v>254</v>
      </c>
      <c r="C145" s="265" t="s">
        <v>255</v>
      </c>
      <c r="D145" s="250" t="s">
        <v>249</v>
      </c>
      <c r="E145" s="251">
        <v>1</v>
      </c>
      <c r="F145" s="252"/>
      <c r="G145" s="253">
        <f>ROUND(E145*F145,2)</f>
        <v>0</v>
      </c>
      <c r="H145" s="233"/>
      <c r="I145" s="232">
        <f>ROUND(E145*H145,2)</f>
        <v>0</v>
      </c>
      <c r="J145" s="233"/>
      <c r="K145" s="232">
        <f>ROUND(E145*J145,2)</f>
        <v>0</v>
      </c>
      <c r="L145" s="232">
        <v>21</v>
      </c>
      <c r="M145" s="232">
        <f>G145*(1+L145/100)</f>
        <v>0</v>
      </c>
      <c r="N145" s="231">
        <v>0</v>
      </c>
      <c r="O145" s="231">
        <f>ROUND(E145*N145,2)</f>
        <v>0</v>
      </c>
      <c r="P145" s="231">
        <v>0</v>
      </c>
      <c r="Q145" s="231">
        <f>ROUND(E145*P145,2)</f>
        <v>0</v>
      </c>
      <c r="R145" s="232"/>
      <c r="S145" s="232" t="s">
        <v>103</v>
      </c>
      <c r="T145" s="232" t="s">
        <v>170</v>
      </c>
      <c r="U145" s="232">
        <v>0</v>
      </c>
      <c r="V145" s="232">
        <f>ROUND(E145*U145,2)</f>
        <v>0</v>
      </c>
      <c r="W145" s="232"/>
      <c r="X145" s="232" t="s">
        <v>250</v>
      </c>
      <c r="Y145" s="232" t="s">
        <v>105</v>
      </c>
      <c r="Z145" s="212"/>
      <c r="AA145" s="212"/>
      <c r="AB145" s="212"/>
      <c r="AC145" s="212"/>
      <c r="AD145" s="212"/>
      <c r="AE145" s="212"/>
      <c r="AF145" s="212"/>
      <c r="AG145" s="212" t="s">
        <v>251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3">
      <c r="A146" s="229"/>
      <c r="B146" s="230"/>
      <c r="C146" s="267" t="s">
        <v>256</v>
      </c>
      <c r="D146" s="260"/>
      <c r="E146" s="260"/>
      <c r="F146" s="260"/>
      <c r="G146" s="260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2"/>
      <c r="AA146" s="212"/>
      <c r="AB146" s="212"/>
      <c r="AC146" s="212"/>
      <c r="AD146" s="212"/>
      <c r="AE146" s="212"/>
      <c r="AF146" s="212"/>
      <c r="AG146" s="212" t="s">
        <v>183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3">
      <c r="A147" s="248">
        <v>38</v>
      </c>
      <c r="B147" s="249" t="s">
        <v>257</v>
      </c>
      <c r="C147" s="265" t="s">
        <v>258</v>
      </c>
      <c r="D147" s="250" t="s">
        <v>249</v>
      </c>
      <c r="E147" s="251">
        <v>1</v>
      </c>
      <c r="F147" s="252"/>
      <c r="G147" s="253">
        <f>ROUND(E147*F147,2)</f>
        <v>0</v>
      </c>
      <c r="H147" s="233"/>
      <c r="I147" s="232">
        <f>ROUND(E147*H147,2)</f>
        <v>0</v>
      </c>
      <c r="J147" s="233"/>
      <c r="K147" s="232">
        <f>ROUND(E147*J147,2)</f>
        <v>0</v>
      </c>
      <c r="L147" s="232">
        <v>21</v>
      </c>
      <c r="M147" s="232">
        <f>G147*(1+L147/100)</f>
        <v>0</v>
      </c>
      <c r="N147" s="231">
        <v>0</v>
      </c>
      <c r="O147" s="231">
        <f>ROUND(E147*N147,2)</f>
        <v>0</v>
      </c>
      <c r="P147" s="231">
        <v>0</v>
      </c>
      <c r="Q147" s="231">
        <f>ROUND(E147*P147,2)</f>
        <v>0</v>
      </c>
      <c r="R147" s="232"/>
      <c r="S147" s="232" t="s">
        <v>103</v>
      </c>
      <c r="T147" s="232" t="s">
        <v>170</v>
      </c>
      <c r="U147" s="232">
        <v>0</v>
      </c>
      <c r="V147" s="232">
        <f>ROUND(E147*U147,2)</f>
        <v>0</v>
      </c>
      <c r="W147" s="232"/>
      <c r="X147" s="232" t="s">
        <v>250</v>
      </c>
      <c r="Y147" s="232" t="s">
        <v>105</v>
      </c>
      <c r="Z147" s="212"/>
      <c r="AA147" s="212"/>
      <c r="AB147" s="212"/>
      <c r="AC147" s="212"/>
      <c r="AD147" s="212"/>
      <c r="AE147" s="212"/>
      <c r="AF147" s="212"/>
      <c r="AG147" s="212" t="s">
        <v>251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3">
      <c r="A148" s="229"/>
      <c r="B148" s="230"/>
      <c r="C148" s="267" t="s">
        <v>259</v>
      </c>
      <c r="D148" s="260"/>
      <c r="E148" s="260"/>
      <c r="F148" s="260"/>
      <c r="G148" s="260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32"/>
      <c r="Z148" s="212"/>
      <c r="AA148" s="212"/>
      <c r="AB148" s="212"/>
      <c r="AC148" s="212"/>
      <c r="AD148" s="212"/>
      <c r="AE148" s="212"/>
      <c r="AF148" s="212"/>
      <c r="AG148" s="212" t="s">
        <v>183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3">
      <c r="A149" s="229"/>
      <c r="B149" s="230"/>
      <c r="C149" s="268" t="s">
        <v>184</v>
      </c>
      <c r="D149" s="236"/>
      <c r="E149" s="237"/>
      <c r="F149" s="238"/>
      <c r="G149" s="238"/>
      <c r="H149" s="232"/>
      <c r="I149" s="232"/>
      <c r="J149" s="232"/>
      <c r="K149" s="232"/>
      <c r="L149" s="232"/>
      <c r="M149" s="232"/>
      <c r="N149" s="231"/>
      <c r="O149" s="231"/>
      <c r="P149" s="231"/>
      <c r="Q149" s="231"/>
      <c r="R149" s="232"/>
      <c r="S149" s="232"/>
      <c r="T149" s="232"/>
      <c r="U149" s="232"/>
      <c r="V149" s="232"/>
      <c r="W149" s="232"/>
      <c r="X149" s="232"/>
      <c r="Y149" s="232"/>
      <c r="Z149" s="212"/>
      <c r="AA149" s="212"/>
      <c r="AB149" s="212"/>
      <c r="AC149" s="212"/>
      <c r="AD149" s="212"/>
      <c r="AE149" s="212"/>
      <c r="AF149" s="212"/>
      <c r="AG149" s="212" t="s">
        <v>183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1" outlineLevel="3" x14ac:dyDescent="0.3">
      <c r="A150" s="229"/>
      <c r="B150" s="230"/>
      <c r="C150" s="269" t="s">
        <v>260</v>
      </c>
      <c r="D150" s="261"/>
      <c r="E150" s="261"/>
      <c r="F150" s="261"/>
      <c r="G150" s="261"/>
      <c r="H150" s="232"/>
      <c r="I150" s="232"/>
      <c r="J150" s="232"/>
      <c r="K150" s="232"/>
      <c r="L150" s="232"/>
      <c r="M150" s="232"/>
      <c r="N150" s="231"/>
      <c r="O150" s="231"/>
      <c r="P150" s="231"/>
      <c r="Q150" s="231"/>
      <c r="R150" s="232"/>
      <c r="S150" s="232"/>
      <c r="T150" s="232"/>
      <c r="U150" s="232"/>
      <c r="V150" s="232"/>
      <c r="W150" s="232"/>
      <c r="X150" s="232"/>
      <c r="Y150" s="232"/>
      <c r="Z150" s="212"/>
      <c r="AA150" s="212"/>
      <c r="AB150" s="212"/>
      <c r="AC150" s="212"/>
      <c r="AD150" s="212"/>
      <c r="AE150" s="212"/>
      <c r="AF150" s="212"/>
      <c r="AG150" s="212" t="s">
        <v>183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62" t="str">
        <f>C150</f>
        <v>Kompletační činnost  (zkoušky, revize, atesty, vzorkování, dodrř´žování BOZP, úklid na staveništi, dokumnetace skutečnho provedení aj.)</v>
      </c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3">
      <c r="A151" s="254">
        <v>39</v>
      </c>
      <c r="B151" s="255" t="s">
        <v>261</v>
      </c>
      <c r="C151" s="264" t="s">
        <v>262</v>
      </c>
      <c r="D151" s="256" t="s">
        <v>263</v>
      </c>
      <c r="E151" s="257">
        <v>1</v>
      </c>
      <c r="F151" s="258"/>
      <c r="G151" s="259">
        <f>ROUND(E151*F151,2)</f>
        <v>0</v>
      </c>
      <c r="H151" s="233"/>
      <c r="I151" s="232">
        <f>ROUND(E151*H151,2)</f>
        <v>0</v>
      </c>
      <c r="J151" s="233"/>
      <c r="K151" s="232">
        <f>ROUND(E151*J151,2)</f>
        <v>0</v>
      </c>
      <c r="L151" s="232">
        <v>21</v>
      </c>
      <c r="M151" s="232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2"/>
      <c r="S151" s="232" t="s">
        <v>169</v>
      </c>
      <c r="T151" s="232" t="s">
        <v>170</v>
      </c>
      <c r="U151" s="232">
        <v>0</v>
      </c>
      <c r="V151" s="232">
        <f>ROUND(E151*U151,2)</f>
        <v>0</v>
      </c>
      <c r="W151" s="232"/>
      <c r="X151" s="232" t="s">
        <v>250</v>
      </c>
      <c r="Y151" s="232" t="s">
        <v>105</v>
      </c>
      <c r="Z151" s="212"/>
      <c r="AA151" s="212"/>
      <c r="AB151" s="212"/>
      <c r="AC151" s="212"/>
      <c r="AD151" s="212"/>
      <c r="AE151" s="212"/>
      <c r="AF151" s="212"/>
      <c r="AG151" s="212" t="s">
        <v>264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3">
      <c r="A152" s="254">
        <v>40</v>
      </c>
      <c r="B152" s="255" t="s">
        <v>265</v>
      </c>
      <c r="C152" s="264" t="s">
        <v>266</v>
      </c>
      <c r="D152" s="256" t="s">
        <v>263</v>
      </c>
      <c r="E152" s="257">
        <v>1</v>
      </c>
      <c r="F152" s="258"/>
      <c r="G152" s="259">
        <f>ROUND(E152*F152,2)</f>
        <v>0</v>
      </c>
      <c r="H152" s="233"/>
      <c r="I152" s="232">
        <f>ROUND(E152*H152,2)</f>
        <v>0</v>
      </c>
      <c r="J152" s="233"/>
      <c r="K152" s="232">
        <f>ROUND(E152*J152,2)</f>
        <v>0</v>
      </c>
      <c r="L152" s="232">
        <v>21</v>
      </c>
      <c r="M152" s="232">
        <f>G152*(1+L152/100)</f>
        <v>0</v>
      </c>
      <c r="N152" s="231">
        <v>0</v>
      </c>
      <c r="O152" s="231">
        <f>ROUND(E152*N152,2)</f>
        <v>0</v>
      </c>
      <c r="P152" s="231">
        <v>0</v>
      </c>
      <c r="Q152" s="231">
        <f>ROUND(E152*P152,2)</f>
        <v>0</v>
      </c>
      <c r="R152" s="232"/>
      <c r="S152" s="232" t="s">
        <v>169</v>
      </c>
      <c r="T152" s="232" t="s">
        <v>170</v>
      </c>
      <c r="U152" s="232">
        <v>0</v>
      </c>
      <c r="V152" s="232">
        <f>ROUND(E152*U152,2)</f>
        <v>0</v>
      </c>
      <c r="W152" s="232"/>
      <c r="X152" s="232" t="s">
        <v>250</v>
      </c>
      <c r="Y152" s="232" t="s">
        <v>105</v>
      </c>
      <c r="Z152" s="212"/>
      <c r="AA152" s="212"/>
      <c r="AB152" s="212"/>
      <c r="AC152" s="212"/>
      <c r="AD152" s="212"/>
      <c r="AE152" s="212"/>
      <c r="AF152" s="212"/>
      <c r="AG152" s="212" t="s">
        <v>264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3">
      <c r="A153" s="254">
        <v>41</v>
      </c>
      <c r="B153" s="255" t="s">
        <v>267</v>
      </c>
      <c r="C153" s="264" t="s">
        <v>268</v>
      </c>
      <c r="D153" s="256" t="s">
        <v>168</v>
      </c>
      <c r="E153" s="257">
        <v>1</v>
      </c>
      <c r="F153" s="258"/>
      <c r="G153" s="259">
        <f>ROUND(E153*F153,2)</f>
        <v>0</v>
      </c>
      <c r="H153" s="233"/>
      <c r="I153" s="232">
        <f>ROUND(E153*H153,2)</f>
        <v>0</v>
      </c>
      <c r="J153" s="233"/>
      <c r="K153" s="232">
        <f>ROUND(E153*J153,2)</f>
        <v>0</v>
      </c>
      <c r="L153" s="232">
        <v>21</v>
      </c>
      <c r="M153" s="232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2"/>
      <c r="S153" s="232" t="s">
        <v>169</v>
      </c>
      <c r="T153" s="232" t="s">
        <v>170</v>
      </c>
      <c r="U153" s="232">
        <v>0</v>
      </c>
      <c r="V153" s="232">
        <f>ROUND(E153*U153,2)</f>
        <v>0</v>
      </c>
      <c r="W153" s="232"/>
      <c r="X153" s="232" t="s">
        <v>250</v>
      </c>
      <c r="Y153" s="232" t="s">
        <v>105</v>
      </c>
      <c r="Z153" s="212"/>
      <c r="AA153" s="212"/>
      <c r="AB153" s="212"/>
      <c r="AC153" s="212"/>
      <c r="AD153" s="212"/>
      <c r="AE153" s="212"/>
      <c r="AF153" s="212"/>
      <c r="AG153" s="212" t="s">
        <v>264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3">
      <c r="A154" s="248">
        <v>42</v>
      </c>
      <c r="B154" s="249" t="s">
        <v>269</v>
      </c>
      <c r="C154" s="265" t="s">
        <v>270</v>
      </c>
      <c r="D154" s="250" t="s">
        <v>263</v>
      </c>
      <c r="E154" s="251">
        <v>1</v>
      </c>
      <c r="F154" s="252"/>
      <c r="G154" s="253">
        <f>ROUND(E154*F154,2)</f>
        <v>0</v>
      </c>
      <c r="H154" s="233"/>
      <c r="I154" s="232">
        <f>ROUND(E154*H154,2)</f>
        <v>0</v>
      </c>
      <c r="J154" s="233"/>
      <c r="K154" s="232">
        <f>ROUND(E154*J154,2)</f>
        <v>0</v>
      </c>
      <c r="L154" s="232">
        <v>21</v>
      </c>
      <c r="M154" s="232">
        <f>G154*(1+L154/100)</f>
        <v>0</v>
      </c>
      <c r="N154" s="231">
        <v>0</v>
      </c>
      <c r="O154" s="231">
        <f>ROUND(E154*N154,2)</f>
        <v>0</v>
      </c>
      <c r="P154" s="231">
        <v>0</v>
      </c>
      <c r="Q154" s="231">
        <f>ROUND(E154*P154,2)</f>
        <v>0</v>
      </c>
      <c r="R154" s="232"/>
      <c r="S154" s="232" t="s">
        <v>169</v>
      </c>
      <c r="T154" s="232" t="s">
        <v>170</v>
      </c>
      <c r="U154" s="232">
        <v>0</v>
      </c>
      <c r="V154" s="232">
        <f>ROUND(E154*U154,2)</f>
        <v>0</v>
      </c>
      <c r="W154" s="232"/>
      <c r="X154" s="232" t="s">
        <v>250</v>
      </c>
      <c r="Y154" s="232" t="s">
        <v>105</v>
      </c>
      <c r="Z154" s="212"/>
      <c r="AA154" s="212"/>
      <c r="AB154" s="212"/>
      <c r="AC154" s="212"/>
      <c r="AD154" s="212"/>
      <c r="AE154" s="212"/>
      <c r="AF154" s="212"/>
      <c r="AG154" s="212" t="s">
        <v>264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x14ac:dyDescent="0.3">
      <c r="A155" s="3"/>
      <c r="B155" s="4"/>
      <c r="C155" s="270"/>
      <c r="D155" s="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AE155">
        <v>12</v>
      </c>
      <c r="AF155">
        <v>21</v>
      </c>
      <c r="AG155" t="s">
        <v>84</v>
      </c>
    </row>
    <row r="156" spans="1:60" x14ac:dyDescent="0.3">
      <c r="A156" s="215"/>
      <c r="B156" s="216" t="s">
        <v>31</v>
      </c>
      <c r="C156" s="271"/>
      <c r="D156" s="217"/>
      <c r="E156" s="218"/>
      <c r="F156" s="218"/>
      <c r="G156" s="247">
        <f>G8+G31+G46+G48+G50+G119+G133+G141</f>
        <v>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AE156">
        <f>SUMIF(L7:L154,AE155,G7:G154)</f>
        <v>0</v>
      </c>
      <c r="AF156">
        <f>SUMIF(L7:L154,AF155,G7:G154)</f>
        <v>0</v>
      </c>
      <c r="AG156" t="s">
        <v>271</v>
      </c>
    </row>
    <row r="157" spans="1:60" x14ac:dyDescent="0.3">
      <c r="A157" s="3"/>
      <c r="B157" s="4"/>
      <c r="C157" s="270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3">
      <c r="A158" s="3"/>
      <c r="B158" s="4"/>
      <c r="C158" s="270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3">
      <c r="A159" s="219" t="s">
        <v>272</v>
      </c>
      <c r="B159" s="219"/>
      <c r="C159" s="272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3">
      <c r="A160" s="220"/>
      <c r="B160" s="221"/>
      <c r="C160" s="273"/>
      <c r="D160" s="221"/>
      <c r="E160" s="221"/>
      <c r="F160" s="221"/>
      <c r="G160" s="222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AG160" t="s">
        <v>273</v>
      </c>
    </row>
    <row r="161" spans="1:33" x14ac:dyDescent="0.3">
      <c r="A161" s="223"/>
      <c r="B161" s="224"/>
      <c r="C161" s="274"/>
      <c r="D161" s="224"/>
      <c r="E161" s="224"/>
      <c r="F161" s="224"/>
      <c r="G161" s="225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spans="1:33" x14ac:dyDescent="0.3">
      <c r="A162" s="223"/>
      <c r="B162" s="224"/>
      <c r="C162" s="274"/>
      <c r="D162" s="224"/>
      <c r="E162" s="224"/>
      <c r="F162" s="224"/>
      <c r="G162" s="225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spans="1:33" x14ac:dyDescent="0.3">
      <c r="A163" s="223"/>
      <c r="B163" s="224"/>
      <c r="C163" s="274"/>
      <c r="D163" s="224"/>
      <c r="E163" s="224"/>
      <c r="F163" s="224"/>
      <c r="G163" s="225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spans="1:33" x14ac:dyDescent="0.3">
      <c r="A164" s="226"/>
      <c r="B164" s="227"/>
      <c r="C164" s="275"/>
      <c r="D164" s="227"/>
      <c r="E164" s="227"/>
      <c r="F164" s="227"/>
      <c r="G164" s="228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spans="1:33" x14ac:dyDescent="0.3">
      <c r="A165" s="3"/>
      <c r="B165" s="4"/>
      <c r="C165" s="270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spans="1:33" x14ac:dyDescent="0.3">
      <c r="C166" s="276"/>
      <c r="D166" s="10"/>
      <c r="AG166" t="s">
        <v>277</v>
      </c>
    </row>
    <row r="167" spans="1:33" x14ac:dyDescent="0.3">
      <c r="D167" s="10"/>
    </row>
    <row r="168" spans="1:33" x14ac:dyDescent="0.3">
      <c r="D168" s="10"/>
    </row>
    <row r="169" spans="1:33" x14ac:dyDescent="0.3">
      <c r="D169" s="10"/>
    </row>
    <row r="170" spans="1:33" x14ac:dyDescent="0.3">
      <c r="D170" s="10"/>
    </row>
    <row r="171" spans="1:33" x14ac:dyDescent="0.3">
      <c r="D171" s="10"/>
    </row>
    <row r="172" spans="1:33" x14ac:dyDescent="0.3">
      <c r="D172" s="10"/>
    </row>
    <row r="173" spans="1:33" x14ac:dyDescent="0.3">
      <c r="D173" s="10"/>
    </row>
    <row r="174" spans="1:33" x14ac:dyDescent="0.3">
      <c r="D174" s="10"/>
    </row>
    <row r="175" spans="1:33" x14ac:dyDescent="0.3">
      <c r="D175" s="10"/>
    </row>
    <row r="176" spans="1:33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74">
    <mergeCell ref="C144:G144"/>
    <mergeCell ref="C146:G146"/>
    <mergeCell ref="C148:G148"/>
    <mergeCell ref="C150:G150"/>
    <mergeCell ref="C128:G128"/>
    <mergeCell ref="C130:G130"/>
    <mergeCell ref="C131:G131"/>
    <mergeCell ref="C132:G132"/>
    <mergeCell ref="C139:G139"/>
    <mergeCell ref="C143:G143"/>
    <mergeCell ref="C118:G118"/>
    <mergeCell ref="C121:G121"/>
    <mergeCell ref="C123:G123"/>
    <mergeCell ref="C124:G124"/>
    <mergeCell ref="C125:G125"/>
    <mergeCell ref="C126:G126"/>
    <mergeCell ref="C112:G112"/>
    <mergeCell ref="C113:G113"/>
    <mergeCell ref="C114:G114"/>
    <mergeCell ref="C115:G115"/>
    <mergeCell ref="C116:G116"/>
    <mergeCell ref="C117:G117"/>
    <mergeCell ref="C104:G104"/>
    <mergeCell ref="C105:G105"/>
    <mergeCell ref="C106:G106"/>
    <mergeCell ref="C107:G107"/>
    <mergeCell ref="C109:G109"/>
    <mergeCell ref="C111:G111"/>
    <mergeCell ref="C95:G95"/>
    <mergeCell ref="C96:G96"/>
    <mergeCell ref="C97:G97"/>
    <mergeCell ref="C98:G98"/>
    <mergeCell ref="C100:G100"/>
    <mergeCell ref="C102:G102"/>
    <mergeCell ref="C88:G88"/>
    <mergeCell ref="C90:G90"/>
    <mergeCell ref="C91:G91"/>
    <mergeCell ref="C92:G92"/>
    <mergeCell ref="C93:G93"/>
    <mergeCell ref="C94:G94"/>
    <mergeCell ref="C81:G81"/>
    <mergeCell ref="C82:G82"/>
    <mergeCell ref="C83:G83"/>
    <mergeCell ref="C84:G84"/>
    <mergeCell ref="C85:G85"/>
    <mergeCell ref="C86:G86"/>
    <mergeCell ref="C73:G73"/>
    <mergeCell ref="C74:G74"/>
    <mergeCell ref="C75:G75"/>
    <mergeCell ref="C76:G76"/>
    <mergeCell ref="C77:G77"/>
    <mergeCell ref="C79:G79"/>
    <mergeCell ref="C65:G65"/>
    <mergeCell ref="C66:G66"/>
    <mergeCell ref="C67:G67"/>
    <mergeCell ref="C68:G68"/>
    <mergeCell ref="C70:G70"/>
    <mergeCell ref="C72:G72"/>
    <mergeCell ref="C57:G57"/>
    <mergeCell ref="C58:G58"/>
    <mergeCell ref="C59:G59"/>
    <mergeCell ref="C61:G61"/>
    <mergeCell ref="C63:G63"/>
    <mergeCell ref="C64:G64"/>
    <mergeCell ref="A1:G1"/>
    <mergeCell ref="C2:G2"/>
    <mergeCell ref="C3:G3"/>
    <mergeCell ref="C4:G4"/>
    <mergeCell ref="A159:C159"/>
    <mergeCell ref="A160:G164"/>
    <mergeCell ref="C52:G52"/>
    <mergeCell ref="C54:G54"/>
    <mergeCell ref="C55:G55"/>
    <mergeCell ref="C56:G5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2024-05-30T12:09:22Z</dcterms:modified>
</cp:coreProperties>
</file>